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20" windowWidth="11475" windowHeight="4680" firstSheet="2" activeTab="2"/>
  </bookViews>
  <sheets>
    <sheet name="May 30, 2012" sheetId="5" state="hidden" r:id="rId1"/>
    <sheet name="June 1, 2012" sheetId="6" state="hidden" r:id="rId2"/>
    <sheet name="June 13, 2012 (2)" sheetId="15" r:id="rId3"/>
  </sheets>
  <calcPr calcId="124519"/>
</workbook>
</file>

<file path=xl/calcChain.xml><?xml version="1.0" encoding="utf-8"?>
<calcChain xmlns="http://schemas.openxmlformats.org/spreadsheetml/2006/main">
  <c r="D41" i="15"/>
  <c r="D42"/>
  <c r="D40"/>
  <c r="C43"/>
  <c r="K40" s="1"/>
  <c r="B43"/>
  <c r="I40" s="1"/>
  <c r="I44" s="1"/>
  <c r="L28"/>
  <c r="K41" s="1"/>
  <c r="K28"/>
  <c r="I41" s="1"/>
  <c r="X32"/>
  <c r="K42" s="1"/>
  <c r="W32"/>
  <c r="I42" s="1"/>
  <c r="R36"/>
  <c r="K43" s="1"/>
  <c r="Q36"/>
  <c r="I43" s="1"/>
  <c r="G28"/>
  <c r="J28"/>
  <c r="V32"/>
  <c r="P36"/>
  <c r="M36"/>
  <c r="J36"/>
  <c r="G36"/>
  <c r="D36"/>
  <c r="S32"/>
  <c r="P32"/>
  <c r="M32"/>
  <c r="J32"/>
  <c r="G32"/>
  <c r="D32"/>
  <c r="D28"/>
  <c r="M40" l="1"/>
  <c r="K44"/>
  <c r="M42"/>
  <c r="M28"/>
  <c r="D43"/>
  <c r="M43"/>
  <c r="M41"/>
  <c r="Y32"/>
  <c r="S36"/>
  <c r="L56" i="6"/>
  <c r="K56"/>
  <c r="I56"/>
  <c r="H56"/>
  <c r="F56"/>
  <c r="E56"/>
  <c r="C56"/>
  <c r="B56"/>
  <c r="O55"/>
  <c r="N55"/>
  <c r="P55" s="1"/>
  <c r="M55"/>
  <c r="J55"/>
  <c r="G55"/>
  <c r="D55"/>
  <c r="O54"/>
  <c r="P54" s="1"/>
  <c r="N54"/>
  <c r="M54"/>
  <c r="J54"/>
  <c r="G54"/>
  <c r="D54"/>
  <c r="O53"/>
  <c r="N53"/>
  <c r="P53" s="1"/>
  <c r="M53"/>
  <c r="J53"/>
  <c r="G53"/>
  <c r="D53"/>
  <c r="O52"/>
  <c r="P52" s="1"/>
  <c r="N52"/>
  <c r="M52"/>
  <c r="J52"/>
  <c r="G52"/>
  <c r="D52"/>
  <c r="O51"/>
  <c r="N51"/>
  <c r="P51" s="1"/>
  <c r="M51"/>
  <c r="J51"/>
  <c r="G51"/>
  <c r="D51"/>
  <c r="O50"/>
  <c r="P50" s="1"/>
  <c r="N50"/>
  <c r="M50"/>
  <c r="J50"/>
  <c r="G50"/>
  <c r="D50"/>
  <c r="O49"/>
  <c r="N49"/>
  <c r="P49" s="1"/>
  <c r="M49"/>
  <c r="J49"/>
  <c r="G49"/>
  <c r="D49"/>
  <c r="O48"/>
  <c r="P48" s="1"/>
  <c r="N48"/>
  <c r="M48"/>
  <c r="M56" s="1"/>
  <c r="J48"/>
  <c r="G48"/>
  <c r="G56" s="1"/>
  <c r="D48"/>
  <c r="O47"/>
  <c r="N47"/>
  <c r="P47" s="1"/>
  <c r="M47"/>
  <c r="J47"/>
  <c r="J56" s="1"/>
  <c r="G47"/>
  <c r="D47"/>
  <c r="D56" s="1"/>
  <c r="P46"/>
  <c r="P56" s="1"/>
  <c r="O46"/>
  <c r="O56" s="1"/>
  <c r="N46"/>
  <c r="N56" s="1"/>
  <c r="U41"/>
  <c r="T41"/>
  <c r="R41"/>
  <c r="Q41"/>
  <c r="O41"/>
  <c r="N41"/>
  <c r="L41"/>
  <c r="K41"/>
  <c r="I41"/>
  <c r="H41"/>
  <c r="F41"/>
  <c r="E41"/>
  <c r="C41"/>
  <c r="B41"/>
  <c r="X40"/>
  <c r="W40"/>
  <c r="Y40" s="1"/>
  <c r="V40"/>
  <c r="S40"/>
  <c r="P40"/>
  <c r="M40"/>
  <c r="J40"/>
  <c r="G40"/>
  <c r="D40"/>
  <c r="X39"/>
  <c r="W39"/>
  <c r="Y39" s="1"/>
  <c r="V39"/>
  <c r="S39"/>
  <c r="P39"/>
  <c r="M39"/>
  <c r="J39"/>
  <c r="G39"/>
  <c r="D39"/>
  <c r="X38"/>
  <c r="W38"/>
  <c r="Y38" s="1"/>
  <c r="V38"/>
  <c r="S38"/>
  <c r="P38"/>
  <c r="M38"/>
  <c r="J38"/>
  <c r="G38"/>
  <c r="D38"/>
  <c r="X37"/>
  <c r="W37"/>
  <c r="Y37" s="1"/>
  <c r="V37"/>
  <c r="S37"/>
  <c r="P37"/>
  <c r="M37"/>
  <c r="J37"/>
  <c r="G37"/>
  <c r="D37"/>
  <c r="X36"/>
  <c r="W36"/>
  <c r="Y36" s="1"/>
  <c r="V36"/>
  <c r="S36"/>
  <c r="P36"/>
  <c r="M36"/>
  <c r="J36"/>
  <c r="G36"/>
  <c r="D36"/>
  <c r="X35"/>
  <c r="W35"/>
  <c r="Y35" s="1"/>
  <c r="V35"/>
  <c r="S35"/>
  <c r="P35"/>
  <c r="M35"/>
  <c r="J35"/>
  <c r="G35"/>
  <c r="D35"/>
  <c r="X34"/>
  <c r="W34"/>
  <c r="Y34" s="1"/>
  <c r="V34"/>
  <c r="S34"/>
  <c r="P34"/>
  <c r="M34"/>
  <c r="J34"/>
  <c r="G34"/>
  <c r="D34"/>
  <c r="X33"/>
  <c r="W33"/>
  <c r="Y33" s="1"/>
  <c r="V33"/>
  <c r="S33"/>
  <c r="P33"/>
  <c r="M33"/>
  <c r="J33"/>
  <c r="G33"/>
  <c r="D33"/>
  <c r="X32"/>
  <c r="W32"/>
  <c r="Y32" s="1"/>
  <c r="V32"/>
  <c r="S32"/>
  <c r="P32"/>
  <c r="M32"/>
  <c r="J32"/>
  <c r="G32"/>
  <c r="D32"/>
  <c r="X31"/>
  <c r="W31"/>
  <c r="Y31" s="1"/>
  <c r="V31"/>
  <c r="S31"/>
  <c r="P31"/>
  <c r="M31"/>
  <c r="J31"/>
  <c r="G31"/>
  <c r="D31"/>
  <c r="X30"/>
  <c r="W30"/>
  <c r="Y30" s="1"/>
  <c r="V30"/>
  <c r="S30"/>
  <c r="P30"/>
  <c r="M30"/>
  <c r="J30"/>
  <c r="G30"/>
  <c r="D30"/>
  <c r="X29"/>
  <c r="W29"/>
  <c r="Y29" s="1"/>
  <c r="V29"/>
  <c r="S29"/>
  <c r="P29"/>
  <c r="M29"/>
  <c r="J29"/>
  <c r="G29"/>
  <c r="D29"/>
  <c r="X28"/>
  <c r="W28"/>
  <c r="Y28" s="1"/>
  <c r="V28"/>
  <c r="S28"/>
  <c r="P28"/>
  <c r="M28"/>
  <c r="J28"/>
  <c r="G28"/>
  <c r="D28"/>
  <c r="X27"/>
  <c r="W27"/>
  <c r="Y27" s="1"/>
  <c r="V27"/>
  <c r="S27"/>
  <c r="P27"/>
  <c r="M27"/>
  <c r="J27"/>
  <c r="G27"/>
  <c r="D27"/>
  <c r="X26"/>
  <c r="W26"/>
  <c r="Y26" s="1"/>
  <c r="V26"/>
  <c r="S26"/>
  <c r="P26"/>
  <c r="M26"/>
  <c r="J26"/>
  <c r="G26"/>
  <c r="D26"/>
  <c r="X25"/>
  <c r="W25"/>
  <c r="Y25" s="1"/>
  <c r="V25"/>
  <c r="S25"/>
  <c r="P25"/>
  <c r="M25"/>
  <c r="J25"/>
  <c r="G25"/>
  <c r="D25"/>
  <c r="X24"/>
  <c r="X41" s="1"/>
  <c r="W24"/>
  <c r="W41" s="1"/>
  <c r="V24"/>
  <c r="V41" s="1"/>
  <c r="S24"/>
  <c r="S41" s="1"/>
  <c r="P24"/>
  <c r="P41" s="1"/>
  <c r="M24"/>
  <c r="M41" s="1"/>
  <c r="J24"/>
  <c r="J41" s="1"/>
  <c r="G24"/>
  <c r="G41" s="1"/>
  <c r="D24"/>
  <c r="D41" s="1"/>
  <c r="L56" i="5"/>
  <c r="K56"/>
  <c r="I56"/>
  <c r="H56"/>
  <c r="F56"/>
  <c r="E56"/>
  <c r="C56"/>
  <c r="B56"/>
  <c r="O55"/>
  <c r="P55" s="1"/>
  <c r="N55"/>
  <c r="M55"/>
  <c r="J55"/>
  <c r="G55"/>
  <c r="D55"/>
  <c r="O54"/>
  <c r="N54"/>
  <c r="P54" s="1"/>
  <c r="M54"/>
  <c r="J54"/>
  <c r="G54"/>
  <c r="D54"/>
  <c r="O53"/>
  <c r="P53" s="1"/>
  <c r="N53"/>
  <c r="M53"/>
  <c r="J53"/>
  <c r="G53"/>
  <c r="D53"/>
  <c r="O52"/>
  <c r="N52"/>
  <c r="P52" s="1"/>
  <c r="M52"/>
  <c r="J52"/>
  <c r="G52"/>
  <c r="D52"/>
  <c r="O51"/>
  <c r="P51" s="1"/>
  <c r="N51"/>
  <c r="M51"/>
  <c r="J51"/>
  <c r="G51"/>
  <c r="D51"/>
  <c r="O50"/>
  <c r="N50"/>
  <c r="P50" s="1"/>
  <c r="M50"/>
  <c r="J50"/>
  <c r="G50"/>
  <c r="D50"/>
  <c r="O49"/>
  <c r="P49" s="1"/>
  <c r="N49"/>
  <c r="M49"/>
  <c r="J49"/>
  <c r="G49"/>
  <c r="D49"/>
  <c r="O48"/>
  <c r="N48"/>
  <c r="P48" s="1"/>
  <c r="M48"/>
  <c r="J48"/>
  <c r="J56" s="1"/>
  <c r="G48"/>
  <c r="D48"/>
  <c r="D56" s="1"/>
  <c r="O47"/>
  <c r="P47" s="1"/>
  <c r="N47"/>
  <c r="M47"/>
  <c r="M56" s="1"/>
  <c r="J47"/>
  <c r="G47"/>
  <c r="G56" s="1"/>
  <c r="D47"/>
  <c r="P46"/>
  <c r="P56" s="1"/>
  <c r="O46"/>
  <c r="O56" s="1"/>
  <c r="N46"/>
  <c r="N56" s="1"/>
  <c r="U41"/>
  <c r="T41"/>
  <c r="R41"/>
  <c r="Q41"/>
  <c r="O41"/>
  <c r="N41"/>
  <c r="L41"/>
  <c r="K41"/>
  <c r="I41"/>
  <c r="H41"/>
  <c r="F41"/>
  <c r="E41"/>
  <c r="C41"/>
  <c r="B41"/>
  <c r="X40"/>
  <c r="Y40" s="1"/>
  <c r="W40"/>
  <c r="V40"/>
  <c r="S40"/>
  <c r="P40"/>
  <c r="M40"/>
  <c r="J40"/>
  <c r="G40"/>
  <c r="D40"/>
  <c r="X39"/>
  <c r="Y39" s="1"/>
  <c r="W39"/>
  <c r="V39"/>
  <c r="S39"/>
  <c r="P39"/>
  <c r="M39"/>
  <c r="J39"/>
  <c r="G39"/>
  <c r="D39"/>
  <c r="X38"/>
  <c r="Y38" s="1"/>
  <c r="W38"/>
  <c r="V38"/>
  <c r="S38"/>
  <c r="P38"/>
  <c r="M38"/>
  <c r="J38"/>
  <c r="G38"/>
  <c r="D38"/>
  <c r="X37"/>
  <c r="Y37" s="1"/>
  <c r="W37"/>
  <c r="V37"/>
  <c r="S37"/>
  <c r="P37"/>
  <c r="M37"/>
  <c r="J37"/>
  <c r="G37"/>
  <c r="D37"/>
  <c r="X36"/>
  <c r="Y36" s="1"/>
  <c r="W36"/>
  <c r="V36"/>
  <c r="S36"/>
  <c r="P36"/>
  <c r="M36"/>
  <c r="J36"/>
  <c r="G36"/>
  <c r="D36"/>
  <c r="X35"/>
  <c r="Y35" s="1"/>
  <c r="W35"/>
  <c r="V35"/>
  <c r="S35"/>
  <c r="P35"/>
  <c r="M35"/>
  <c r="J35"/>
  <c r="G35"/>
  <c r="D35"/>
  <c r="X34"/>
  <c r="Y34" s="1"/>
  <c r="W34"/>
  <c r="V34"/>
  <c r="S34"/>
  <c r="P34"/>
  <c r="M34"/>
  <c r="J34"/>
  <c r="G34"/>
  <c r="D34"/>
  <c r="X33"/>
  <c r="Y33" s="1"/>
  <c r="W33"/>
  <c r="V33"/>
  <c r="S33"/>
  <c r="P33"/>
  <c r="M33"/>
  <c r="J33"/>
  <c r="G33"/>
  <c r="D33"/>
  <c r="X32"/>
  <c r="Y32" s="1"/>
  <c r="W32"/>
  <c r="V32"/>
  <c r="S32"/>
  <c r="P32"/>
  <c r="M32"/>
  <c r="J32"/>
  <c r="G32"/>
  <c r="D32"/>
  <c r="X31"/>
  <c r="Y31" s="1"/>
  <c r="W31"/>
  <c r="V31"/>
  <c r="S31"/>
  <c r="P31"/>
  <c r="M31"/>
  <c r="J31"/>
  <c r="G31"/>
  <c r="D31"/>
  <c r="X30"/>
  <c r="Y30" s="1"/>
  <c r="W30"/>
  <c r="V30"/>
  <c r="S30"/>
  <c r="P30"/>
  <c r="M30"/>
  <c r="J30"/>
  <c r="G30"/>
  <c r="D30"/>
  <c r="X29"/>
  <c r="Y29" s="1"/>
  <c r="W29"/>
  <c r="V29"/>
  <c r="S29"/>
  <c r="P29"/>
  <c r="M29"/>
  <c r="J29"/>
  <c r="G29"/>
  <c r="D29"/>
  <c r="X28"/>
  <c r="Y28" s="1"/>
  <c r="W28"/>
  <c r="V28"/>
  <c r="S28"/>
  <c r="P28"/>
  <c r="M28"/>
  <c r="J28"/>
  <c r="G28"/>
  <c r="D28"/>
  <c r="X27"/>
  <c r="Y27" s="1"/>
  <c r="W27"/>
  <c r="V27"/>
  <c r="S27"/>
  <c r="P27"/>
  <c r="M27"/>
  <c r="J27"/>
  <c r="G27"/>
  <c r="D27"/>
  <c r="X26"/>
  <c r="Y26" s="1"/>
  <c r="W26"/>
  <c r="V26"/>
  <c r="S26"/>
  <c r="P26"/>
  <c r="M26"/>
  <c r="J26"/>
  <c r="G26"/>
  <c r="D26"/>
  <c r="X25"/>
  <c r="Y25" s="1"/>
  <c r="W25"/>
  <c r="V25"/>
  <c r="S25"/>
  <c r="P25"/>
  <c r="M25"/>
  <c r="J25"/>
  <c r="G25"/>
  <c r="D25"/>
  <c r="X24"/>
  <c r="Y24" s="1"/>
  <c r="Y41" s="1"/>
  <c r="W24"/>
  <c r="W41" s="1"/>
  <c r="V24"/>
  <c r="V41" s="1"/>
  <c r="S24"/>
  <c r="S41" s="1"/>
  <c r="P24"/>
  <c r="P41" s="1"/>
  <c r="M24"/>
  <c r="M41" s="1"/>
  <c r="J24"/>
  <c r="J41" s="1"/>
  <c r="G24"/>
  <c r="G41" s="1"/>
  <c r="D24"/>
  <c r="D41" s="1"/>
  <c r="M44" i="15" l="1"/>
  <c r="X41" i="5"/>
  <c r="Y24" i="6"/>
  <c r="Y41" s="1"/>
</calcChain>
</file>

<file path=xl/sharedStrings.xml><?xml version="1.0" encoding="utf-8"?>
<sst xmlns="http://schemas.openxmlformats.org/spreadsheetml/2006/main" count="336" uniqueCount="88">
  <si>
    <t>DEPED - NATIONAL CAPITAL REGION</t>
  </si>
  <si>
    <t>OPLAN BALIK ESKWELA 2012 DATA NEEDED</t>
  </si>
  <si>
    <t>A. LIST OF ONGOING SCHOOL BUILDING CONSTRUCTION</t>
  </si>
  <si>
    <t>SCHOOL</t>
  </si>
  <si>
    <t>NO. OF STOREYS/CLASSROOMS CONSTRUCTED</t>
  </si>
  <si>
    <t>DATE OF COMPLETION</t>
  </si>
  <si>
    <t>B. PUBLIC SCHOOLS ENROLMENT DATA, SY 2012-2013 AS OF ______________________</t>
  </si>
  <si>
    <t>ELEMENTARY SCHOOLS</t>
  </si>
  <si>
    <t>KINDER</t>
  </si>
  <si>
    <t>GRADE I</t>
  </si>
  <si>
    <t>GRADE II</t>
  </si>
  <si>
    <t>GRADE III</t>
  </si>
  <si>
    <t>GRADE IV</t>
  </si>
  <si>
    <t>GRADE V</t>
  </si>
  <si>
    <t>GRADE VI</t>
  </si>
  <si>
    <t>TOTAL</t>
  </si>
  <si>
    <t>M</t>
  </si>
  <si>
    <t>F</t>
  </si>
  <si>
    <t>T</t>
  </si>
  <si>
    <t>SECONDARY SCHOOLS</t>
  </si>
  <si>
    <t>GRADE VII (YEAR I)</t>
  </si>
  <si>
    <t>YEAR II</t>
  </si>
  <si>
    <t>YEAR III</t>
  </si>
  <si>
    <t>YEAR IV</t>
  </si>
  <si>
    <t>Prepared by:</t>
  </si>
  <si>
    <t>Certified correct:</t>
  </si>
  <si>
    <t>Schools Division Superintendent</t>
  </si>
  <si>
    <t>Division: _____________________________________</t>
  </si>
  <si>
    <t>Mandaluyong High School</t>
  </si>
  <si>
    <t xml:space="preserve">3 - Storey, 9 Classroom </t>
  </si>
  <si>
    <t>October, 2012</t>
  </si>
  <si>
    <t>Eulogio Rodriguez Integrated School</t>
  </si>
  <si>
    <t>12 classroom (Phase 1)</t>
  </si>
  <si>
    <t>Highway Hills Integrated School</t>
  </si>
  <si>
    <t xml:space="preserve">4 - Storey, 8 Classroom </t>
  </si>
  <si>
    <t>July, 2012</t>
  </si>
  <si>
    <t>Dona Basilisa Yangco ES</t>
  </si>
  <si>
    <t>Filemon P. Javier ES</t>
  </si>
  <si>
    <t>Hulo ES</t>
  </si>
  <si>
    <t>Mandaluyong ES</t>
  </si>
  <si>
    <t>Plainview ES</t>
  </si>
  <si>
    <t>Renato R. Lopez ES</t>
  </si>
  <si>
    <t>Amado T. Reyes ES</t>
  </si>
  <si>
    <t>Andres Bonifacio Integrated School</t>
  </si>
  <si>
    <t>Dona Pilar C. Gonzaga ES</t>
  </si>
  <si>
    <t>Nueve de Febrero ES</t>
  </si>
  <si>
    <t xml:space="preserve">Pleasant Hills ES </t>
  </si>
  <si>
    <t>Pedro P. Cruz (Mauway) ES</t>
  </si>
  <si>
    <t>Jose Fabella Memorial School</t>
  </si>
  <si>
    <t>City of Mandaluyong Science HS</t>
  </si>
  <si>
    <t>Bonifacio Javier NHS</t>
  </si>
  <si>
    <t>Isaac Lopez Integrated School</t>
  </si>
  <si>
    <t>Mataas na Paaralang Neptali A. Gonzales</t>
  </si>
  <si>
    <t>Ilaya Barangka Integrated School</t>
  </si>
  <si>
    <t xml:space="preserve">Highway Hills Integrated School </t>
  </si>
  <si>
    <t xml:space="preserve">Isaac Lopez Integrated School </t>
  </si>
  <si>
    <t>Ilaya Barangka Intedrated School</t>
  </si>
  <si>
    <t>Officer- In-Charge, Office of the Schools Division Superintendent</t>
  </si>
  <si>
    <t>HELEN GRACE V. GO</t>
  </si>
  <si>
    <t>Acting Planning Officer</t>
  </si>
  <si>
    <t>MA. DELMA A. ABRINGE</t>
  </si>
  <si>
    <t>Division:     MANDALUYONG</t>
  </si>
  <si>
    <r>
      <t>B. PUBLIC SCHOOLS ENROLMENT DATA, SY 2012-2013 AS OF</t>
    </r>
    <r>
      <rPr>
        <b/>
        <u/>
        <sz val="10"/>
        <rFont val="Arial"/>
        <family val="2"/>
      </rPr>
      <t xml:space="preserve"> June 1, 2012</t>
    </r>
  </si>
  <si>
    <t>SPED</t>
  </si>
  <si>
    <t>GRAND TOTAL</t>
  </si>
  <si>
    <t>PRIVATE SCHOOLS ENROLMENT DATA, SY 2012-2013 AS OF ______________________</t>
  </si>
  <si>
    <t>YEAR V</t>
  </si>
  <si>
    <t>GRADE VII</t>
  </si>
  <si>
    <t>*SPED= Special Education</t>
  </si>
  <si>
    <t xml:space="preserve">Division of City Schools </t>
  </si>
  <si>
    <t>City of Mandaluyong</t>
  </si>
  <si>
    <t>Position</t>
  </si>
  <si>
    <t>ELEMENTARY</t>
  </si>
  <si>
    <t>SECONDARY</t>
  </si>
  <si>
    <t>Preparatory</t>
  </si>
  <si>
    <t>LEVEL</t>
  </si>
  <si>
    <t>Elementary</t>
  </si>
  <si>
    <t>Secondary</t>
  </si>
  <si>
    <t>NUMBER OF PUPILS/STUDENTS</t>
  </si>
  <si>
    <t>Total</t>
  </si>
  <si>
    <t xml:space="preserve">2012 - 2013 Private Enrolment Report </t>
  </si>
  <si>
    <t xml:space="preserve"> Preparatory</t>
  </si>
  <si>
    <t>Preschool</t>
  </si>
  <si>
    <t>NURSERY</t>
  </si>
  <si>
    <t>PREPARATORY</t>
  </si>
  <si>
    <t xml:space="preserve">*As per instruction of DepED - NCR please accomplish and submit a Hard Copy of the Enrolment Report  as of June , 1012 to the DepED - Mandaluyong Division Office and a soft copy to depedmandaluyong@gmail.com </t>
  </si>
  <si>
    <t>*All data must be as of the latest enrolment of the school, SY 2012 - 2013</t>
  </si>
  <si>
    <t>*For those schools that offer different levels you can edit the form according to the school's offerings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</si>
</sst>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Arial"/>
      <family val="2"/>
    </font>
    <font>
      <b/>
      <sz val="10"/>
      <name val="Arial"/>
      <family val="2"/>
    </font>
    <font>
      <sz val="12"/>
      <name val="Arial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1"/>
      <name val="Bookman Old Style"/>
      <family val="1"/>
    </font>
    <font>
      <sz val="1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6" fillId="0" borderId="0"/>
    <xf numFmtId="0" fontId="6" fillId="0" borderId="0"/>
    <xf numFmtId="43" fontId="9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1" fillId="0" borderId="0" xfId="1" applyAlignment="1">
      <alignment vertical="center"/>
    </xf>
    <xf numFmtId="0" fontId="3" fillId="0" borderId="0" xfId="1" applyFont="1" applyAlignment="1">
      <alignment vertical="center"/>
    </xf>
    <xf numFmtId="0" fontId="1" fillId="0" borderId="0" xfId="1" applyBorder="1" applyAlignment="1">
      <alignment horizontal="center" vertical="center"/>
    </xf>
    <xf numFmtId="0" fontId="1" fillId="0" borderId="1" xfId="1" applyBorder="1" applyAlignment="1">
      <alignment vertical="center"/>
    </xf>
    <xf numFmtId="0" fontId="1" fillId="0" borderId="2" xfId="1" applyBorder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1" fillId="0" borderId="4" xfId="1" applyBorder="1" applyAlignment="1">
      <alignment vertical="center"/>
    </xf>
    <xf numFmtId="0" fontId="2" fillId="2" borderId="4" xfId="1" applyFont="1" applyFill="1" applyBorder="1" applyAlignment="1">
      <alignment vertical="center"/>
    </xf>
    <xf numFmtId="0" fontId="6" fillId="0" borderId="4" xfId="1" applyFont="1" applyBorder="1" applyAlignment="1">
      <alignment vertical="center"/>
    </xf>
    <xf numFmtId="3" fontId="7" fillId="0" borderId="7" xfId="2" applyNumberFormat="1" applyFont="1" applyBorder="1" applyAlignment="1">
      <alignment vertical="center" wrapText="1"/>
    </xf>
    <xf numFmtId="3" fontId="7" fillId="0" borderId="8" xfId="2" applyNumberFormat="1" applyFont="1" applyBorder="1" applyAlignment="1">
      <alignment vertical="center" wrapText="1"/>
    </xf>
    <xf numFmtId="3" fontId="7" fillId="0" borderId="9" xfId="2" applyNumberFormat="1" applyFont="1" applyBorder="1" applyAlignment="1">
      <alignment horizontal="left" vertical="center" wrapText="1"/>
    </xf>
    <xf numFmtId="3" fontId="7" fillId="0" borderId="12" xfId="3" applyNumberFormat="1" applyFont="1" applyBorder="1" applyAlignment="1">
      <alignment vertical="center" wrapText="1"/>
    </xf>
    <xf numFmtId="3" fontId="7" fillId="0" borderId="4" xfId="3" applyNumberFormat="1" applyFont="1" applyBorder="1" applyAlignment="1">
      <alignment vertical="center" wrapText="1"/>
    </xf>
    <xf numFmtId="3" fontId="7" fillId="0" borderId="4" xfId="4" applyNumberFormat="1" applyFont="1" applyBorder="1" applyAlignment="1">
      <alignment vertical="center" wrapText="1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0" fillId="0" borderId="0" xfId="0" applyFont="1"/>
    <xf numFmtId="0" fontId="10" fillId="0" borderId="27" xfId="0" applyFont="1" applyBorder="1"/>
    <xf numFmtId="0" fontId="10" fillId="0" borderId="3" xfId="0" applyFont="1" applyBorder="1" applyAlignment="1">
      <alignment horizontal="center"/>
    </xf>
    <xf numFmtId="0" fontId="12" fillId="0" borderId="3" xfId="1" applyFont="1" applyBorder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vertical="center"/>
    </xf>
    <xf numFmtId="0" fontId="11" fillId="0" borderId="0" xfId="1" applyFont="1" applyAlignment="1">
      <alignment horizontal="center" vertical="center"/>
    </xf>
    <xf numFmtId="0" fontId="12" fillId="0" borderId="0" xfId="1" applyFont="1"/>
    <xf numFmtId="0" fontId="11" fillId="0" borderId="0" xfId="1" applyFont="1" applyAlignment="1">
      <alignment vertical="center"/>
    </xf>
    <xf numFmtId="0" fontId="11" fillId="2" borderId="4" xfId="1" applyFont="1" applyFill="1" applyBorder="1" applyAlignment="1">
      <alignment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4" xfId="1" applyFont="1" applyBorder="1" applyAlignment="1">
      <alignment vertical="center"/>
    </xf>
    <xf numFmtId="0" fontId="12" fillId="0" borderId="1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5" fontId="12" fillId="0" borderId="0" xfId="1" applyNumberFormat="1" applyFont="1" applyAlignment="1">
      <alignment horizontal="center"/>
    </xf>
    <xf numFmtId="0" fontId="12" fillId="0" borderId="0" xfId="1" applyFont="1" applyAlignment="1">
      <alignment horizontal="center"/>
    </xf>
    <xf numFmtId="0" fontId="12" fillId="0" borderId="2" xfId="1" applyFont="1" applyBorder="1" applyAlignment="1">
      <alignment horizontal="center"/>
    </xf>
    <xf numFmtId="0" fontId="12" fillId="0" borderId="0" xfId="1" applyFont="1" applyBorder="1" applyAlignment="1">
      <alignment horizontal="center"/>
    </xf>
    <xf numFmtId="0" fontId="11" fillId="2" borderId="19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4" xfId="1" applyFont="1" applyFill="1" applyBorder="1" applyAlignment="1">
      <alignment horizontal="center" vertical="center"/>
    </xf>
    <xf numFmtId="0" fontId="11" fillId="2" borderId="2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16" xfId="1" applyFont="1" applyFill="1" applyBorder="1" applyAlignment="1">
      <alignment horizontal="center" vertical="center"/>
    </xf>
    <xf numFmtId="0" fontId="11" fillId="2" borderId="25" xfId="1" applyFont="1" applyFill="1" applyBorder="1" applyAlignment="1">
      <alignment horizontal="center" vertical="center"/>
    </xf>
    <xf numFmtId="164" fontId="12" fillId="0" borderId="17" xfId="5" applyNumberFormat="1" applyFont="1" applyBorder="1" applyAlignment="1">
      <alignment vertical="center"/>
    </xf>
    <xf numFmtId="164" fontId="12" fillId="0" borderId="18" xfId="5" applyNumberFormat="1" applyFont="1" applyBorder="1" applyAlignment="1">
      <alignment vertical="center"/>
    </xf>
    <xf numFmtId="0" fontId="11" fillId="2" borderId="19" xfId="1" applyFont="1" applyFill="1" applyBorder="1" applyAlignment="1">
      <alignment horizontal="center" vertical="center" wrapText="1"/>
    </xf>
    <xf numFmtId="0" fontId="11" fillId="2" borderId="20" xfId="1" applyFont="1" applyFill="1" applyBorder="1" applyAlignment="1">
      <alignment horizontal="center" vertical="center" wrapText="1"/>
    </xf>
    <xf numFmtId="0" fontId="11" fillId="2" borderId="21" xfId="1" applyFont="1" applyFill="1" applyBorder="1" applyAlignment="1">
      <alignment horizontal="center" vertical="center" wrapText="1"/>
    </xf>
    <xf numFmtId="0" fontId="11" fillId="2" borderId="22" xfId="1" applyFont="1" applyFill="1" applyBorder="1" applyAlignment="1">
      <alignment horizontal="center" vertical="center" wrapText="1"/>
    </xf>
    <xf numFmtId="0" fontId="11" fillId="2" borderId="20" xfId="1" applyFont="1" applyFill="1" applyBorder="1" applyAlignment="1">
      <alignment horizontal="center" vertical="center"/>
    </xf>
    <xf numFmtId="0" fontId="11" fillId="2" borderId="21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2" borderId="23" xfId="1" applyFont="1" applyFill="1" applyBorder="1" applyAlignment="1">
      <alignment horizontal="center" vertical="center"/>
    </xf>
    <xf numFmtId="0" fontId="11" fillId="2" borderId="24" xfId="1" applyFont="1" applyFill="1" applyBorder="1" applyAlignment="1">
      <alignment horizontal="center" vertical="center" wrapText="1"/>
    </xf>
    <xf numFmtId="0" fontId="11" fillId="2" borderId="25" xfId="1" applyFont="1" applyFill="1" applyBorder="1" applyAlignment="1">
      <alignment horizontal="center" vertical="center" wrapText="1"/>
    </xf>
    <xf numFmtId="0" fontId="12" fillId="0" borderId="17" xfId="1" applyFont="1" applyBorder="1" applyAlignment="1">
      <alignment vertical="center"/>
    </xf>
    <xf numFmtId="0" fontId="11" fillId="0" borderId="17" xfId="1" applyFont="1" applyBorder="1" applyAlignment="1">
      <alignment vertical="center"/>
    </xf>
    <xf numFmtId="0" fontId="11" fillId="0" borderId="18" xfId="1" applyFont="1" applyBorder="1" applyAlignment="1">
      <alignment vertical="center"/>
    </xf>
    <xf numFmtId="0" fontId="11" fillId="2" borderId="26" xfId="1" applyFont="1" applyFill="1" applyBorder="1" applyAlignment="1">
      <alignment horizontal="center" vertical="center"/>
    </xf>
    <xf numFmtId="0" fontId="11" fillId="2" borderId="23" xfId="1" applyFont="1" applyFill="1" applyBorder="1" applyAlignment="1">
      <alignment horizontal="center" vertical="center" wrapText="1"/>
    </xf>
    <xf numFmtId="0" fontId="11" fillId="2" borderId="15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164" fontId="12" fillId="0" borderId="16" xfId="5" applyNumberFormat="1" applyFont="1" applyBorder="1" applyAlignment="1">
      <alignment vertical="center"/>
    </xf>
    <xf numFmtId="164" fontId="12" fillId="0" borderId="15" xfId="5" applyNumberFormat="1" applyFont="1" applyBorder="1" applyAlignment="1">
      <alignment vertical="center"/>
    </xf>
    <xf numFmtId="164" fontId="12" fillId="0" borderId="1" xfId="5" applyNumberFormat="1" applyFont="1" applyBorder="1" applyAlignment="1">
      <alignment vertical="center"/>
    </xf>
    <xf numFmtId="164" fontId="12" fillId="0" borderId="28" xfId="5" applyNumberFormat="1" applyFont="1" applyBorder="1" applyAlignment="1">
      <alignment vertical="center"/>
    </xf>
    <xf numFmtId="0" fontId="12" fillId="0" borderId="2" xfId="1" applyFont="1" applyBorder="1" applyAlignment="1">
      <alignment vertical="center"/>
    </xf>
    <xf numFmtId="0" fontId="12" fillId="0" borderId="2" xfId="1" applyFont="1" applyBorder="1" applyAlignment="1">
      <alignment horizontal="center" vertical="center"/>
    </xf>
    <xf numFmtId="0" fontId="12" fillId="0" borderId="8" xfId="1" applyFont="1" applyFill="1" applyBorder="1" applyAlignment="1">
      <alignment horizontal="left" vertical="center"/>
    </xf>
    <xf numFmtId="0" fontId="12" fillId="0" borderId="5" xfId="1" applyFont="1" applyFill="1" applyBorder="1" applyAlignment="1">
      <alignment horizontal="left" vertical="center"/>
    </xf>
    <xf numFmtId="0" fontId="12" fillId="0" borderId="6" xfId="1" applyFont="1" applyFill="1" applyBorder="1" applyAlignment="1">
      <alignment horizontal="left" vertical="center"/>
    </xf>
    <xf numFmtId="0" fontId="10" fillId="0" borderId="8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164" fontId="12" fillId="0" borderId="8" xfId="5" applyNumberFormat="1" applyFont="1" applyBorder="1" applyAlignment="1">
      <alignment horizontal="left" vertical="center"/>
    </xf>
    <xf numFmtId="164" fontId="12" fillId="0" borderId="5" xfId="5" applyNumberFormat="1" applyFont="1" applyBorder="1" applyAlignment="1">
      <alignment horizontal="left" vertical="center"/>
    </xf>
    <xf numFmtId="164" fontId="12" fillId="0" borderId="6" xfId="5" applyNumberFormat="1" applyFont="1" applyBorder="1" applyAlignment="1">
      <alignment horizontal="left" vertical="center"/>
    </xf>
    <xf numFmtId="0" fontId="11" fillId="2" borderId="29" xfId="1" applyFont="1" applyFill="1" applyBorder="1" applyAlignment="1">
      <alignment vertical="center"/>
    </xf>
    <xf numFmtId="0" fontId="11" fillId="2" borderId="30" xfId="1" applyFont="1" applyFill="1" applyBorder="1" applyAlignment="1">
      <alignment vertical="center"/>
    </xf>
    <xf numFmtId="0" fontId="11" fillId="2" borderId="7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164" fontId="12" fillId="0" borderId="4" xfId="5" applyNumberFormat="1" applyFont="1" applyBorder="1" applyAlignment="1">
      <alignment horizontal="center" vertical="center"/>
    </xf>
    <xf numFmtId="164" fontId="12" fillId="0" borderId="31" xfId="5" applyNumberFormat="1" applyFont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1" xfId="1" applyFont="1" applyFill="1" applyBorder="1" applyAlignment="1">
      <alignment horizontal="center" vertical="center"/>
    </xf>
    <xf numFmtId="164" fontId="12" fillId="0" borderId="6" xfId="5" applyNumberFormat="1" applyFont="1" applyBorder="1" applyAlignment="1">
      <alignment horizontal="center" vertical="center"/>
    </xf>
    <xf numFmtId="164" fontId="11" fillId="0" borderId="4" xfId="1" applyNumberFormat="1" applyFont="1" applyFill="1" applyBorder="1" applyAlignment="1">
      <alignment horizontal="center" vertical="center"/>
    </xf>
    <xf numFmtId="164" fontId="11" fillId="0" borderId="6" xfId="1" applyNumberFormat="1" applyFont="1" applyFill="1" applyBorder="1" applyAlignment="1">
      <alignment horizontal="center" vertical="center"/>
    </xf>
    <xf numFmtId="0" fontId="11" fillId="2" borderId="6" xfId="1" applyFont="1" applyFill="1" applyBorder="1" applyAlignment="1">
      <alignment horizontal="center" vertical="center"/>
    </xf>
    <xf numFmtId="164" fontId="11" fillId="0" borderId="31" xfId="1" applyNumberFormat="1" applyFont="1" applyFill="1" applyBorder="1" applyAlignment="1">
      <alignment horizontal="center" vertical="center"/>
    </xf>
    <xf numFmtId="164" fontId="12" fillId="0" borderId="0" xfId="5" applyNumberFormat="1" applyFont="1" applyBorder="1" applyAlignment="1">
      <alignment vertical="center"/>
    </xf>
    <xf numFmtId="164" fontId="12" fillId="0" borderId="32" xfId="5" applyNumberFormat="1" applyFont="1" applyBorder="1" applyAlignment="1">
      <alignment horizontal="left" vertical="center"/>
    </xf>
    <xf numFmtId="164" fontId="12" fillId="0" borderId="3" xfId="5" applyNumberFormat="1" applyFont="1" applyBorder="1" applyAlignment="1">
      <alignment horizontal="left" vertical="center"/>
    </xf>
    <xf numFmtId="164" fontId="12" fillId="0" borderId="33" xfId="5" applyNumberFormat="1" applyFont="1" applyBorder="1" applyAlignment="1">
      <alignment horizontal="left" vertical="center"/>
    </xf>
    <xf numFmtId="164" fontId="12" fillId="0" borderId="34" xfId="5" applyNumberFormat="1" applyFont="1" applyBorder="1" applyAlignment="1">
      <alignment horizontal="center" vertical="center"/>
    </xf>
    <xf numFmtId="164" fontId="12" fillId="0" borderId="33" xfId="5" applyNumberFormat="1" applyFont="1" applyBorder="1" applyAlignment="1">
      <alignment horizontal="center" vertical="center"/>
    </xf>
    <xf numFmtId="164" fontId="12" fillId="0" borderId="35" xfId="5" applyNumberFormat="1" applyFont="1" applyBorder="1" applyAlignment="1">
      <alignment horizontal="center" vertical="center"/>
    </xf>
    <xf numFmtId="164" fontId="12" fillId="0" borderId="36" xfId="5" applyNumberFormat="1" applyFont="1" applyBorder="1" applyAlignment="1">
      <alignment horizontal="center" vertical="center"/>
    </xf>
    <xf numFmtId="164" fontId="12" fillId="0" borderId="37" xfId="5" applyNumberFormat="1" applyFont="1" applyBorder="1" applyAlignment="1">
      <alignment horizontal="center" vertical="center"/>
    </xf>
    <xf numFmtId="164" fontId="12" fillId="0" borderId="38" xfId="5" applyNumberFormat="1" applyFont="1" applyBorder="1" applyAlignment="1">
      <alignment horizontal="center" vertical="center"/>
    </xf>
  </cellXfs>
  <cellStyles count="6">
    <cellStyle name="Comma" xfId="5" builtinId="3"/>
    <cellStyle name="Normal" xfId="0" builtinId="0"/>
    <cellStyle name="Normal 2" xfId="1"/>
    <cellStyle name="Normal_BEIS-SSM-ES-OUTPUTS2" xfId="2"/>
    <cellStyle name="Normal_BEIS-SSM-ES-OUTPUTS2 2" xfId="4"/>
    <cellStyle name="Normal_BEIS-SSM-SS-OUTPUTS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65"/>
  <sheetViews>
    <sheetView topLeftCell="A31" workbookViewId="0">
      <selection activeCell="F68" sqref="E68:F68"/>
    </sheetView>
  </sheetViews>
  <sheetFormatPr defaultRowHeight="15"/>
  <cols>
    <col min="1" max="1" width="29.85546875" customWidth="1"/>
    <col min="2" max="25" width="6" customWidth="1"/>
  </cols>
  <sheetData>
    <row r="1" spans="1: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1:25" ht="15.7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>
      <c r="A4" s="4" t="s">
        <v>27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>
      <c r="A6" s="4" t="s">
        <v>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>
      <c r="A8" s="11" t="s">
        <v>3</v>
      </c>
      <c r="B8" s="21" t="s">
        <v>4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 t="s">
        <v>5</v>
      </c>
      <c r="Q8" s="21"/>
      <c r="R8" s="21"/>
      <c r="S8" s="21"/>
      <c r="T8" s="21"/>
      <c r="U8" s="21"/>
      <c r="V8" s="21"/>
      <c r="W8" s="21"/>
      <c r="X8" s="21"/>
      <c r="Y8" s="21"/>
    </row>
    <row r="9" spans="1:25">
      <c r="A9" s="12" t="s">
        <v>28</v>
      </c>
      <c r="B9" s="22" t="s">
        <v>29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2" t="s">
        <v>30</v>
      </c>
      <c r="Q9" s="23"/>
      <c r="R9" s="23"/>
      <c r="S9" s="23"/>
      <c r="T9" s="23"/>
      <c r="U9" s="23"/>
      <c r="V9" s="23"/>
      <c r="W9" s="23"/>
      <c r="X9" s="23"/>
      <c r="Y9" s="23"/>
    </row>
    <row r="10" spans="1:25">
      <c r="A10" s="12" t="s">
        <v>31</v>
      </c>
      <c r="B10" s="22" t="s">
        <v>32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2" t="s">
        <v>35</v>
      </c>
      <c r="Q10" s="23"/>
      <c r="R10" s="23"/>
      <c r="S10" s="23"/>
      <c r="T10" s="23"/>
      <c r="U10" s="23"/>
      <c r="V10" s="23"/>
      <c r="W10" s="23"/>
      <c r="X10" s="23"/>
      <c r="Y10" s="23"/>
    </row>
    <row r="11" spans="1:25">
      <c r="A11" s="12" t="s">
        <v>33</v>
      </c>
      <c r="B11" s="22" t="s">
        <v>34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2" t="s">
        <v>35</v>
      </c>
      <c r="Q11" s="23"/>
      <c r="R11" s="23"/>
      <c r="S11" s="23"/>
      <c r="T11" s="23"/>
      <c r="U11" s="23"/>
      <c r="V11" s="23"/>
      <c r="W11" s="23"/>
      <c r="X11" s="23"/>
      <c r="Y11" s="23"/>
    </row>
    <row r="12" spans="1:25">
      <c r="A12" s="10"/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6"/>
      <c r="P12" s="24"/>
      <c r="Q12" s="25"/>
      <c r="R12" s="25"/>
      <c r="S12" s="25"/>
      <c r="T12" s="25"/>
      <c r="U12" s="25"/>
      <c r="V12" s="25"/>
      <c r="W12" s="25"/>
      <c r="X12" s="25"/>
      <c r="Y12" s="26"/>
    </row>
    <row r="13" spans="1:25">
      <c r="A13" s="10"/>
      <c r="B13" s="24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6"/>
      <c r="P13" s="24"/>
      <c r="Q13" s="25"/>
      <c r="R13" s="25"/>
      <c r="S13" s="25"/>
      <c r="T13" s="25"/>
      <c r="U13" s="25"/>
      <c r="V13" s="25"/>
      <c r="W13" s="25"/>
      <c r="X13" s="25"/>
      <c r="Y13" s="26"/>
    </row>
    <row r="14" spans="1:25">
      <c r="A14" s="10"/>
      <c r="B14" s="24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6"/>
      <c r="P14" s="24"/>
      <c r="Q14" s="25"/>
      <c r="R14" s="25"/>
      <c r="S14" s="25"/>
      <c r="T14" s="25"/>
      <c r="U14" s="25"/>
      <c r="V14" s="25"/>
      <c r="W14" s="25"/>
      <c r="X14" s="25"/>
      <c r="Y14" s="26"/>
    </row>
    <row r="15" spans="1:25">
      <c r="A15" s="10"/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6"/>
      <c r="P15" s="24"/>
      <c r="Q15" s="25"/>
      <c r="R15" s="25"/>
      <c r="S15" s="25"/>
      <c r="T15" s="25"/>
      <c r="U15" s="25"/>
      <c r="V15" s="25"/>
      <c r="W15" s="25"/>
      <c r="X15" s="25"/>
      <c r="Y15" s="26"/>
    </row>
    <row r="16" spans="1:25">
      <c r="A16" s="10"/>
      <c r="B16" s="24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6"/>
      <c r="P16" s="24"/>
      <c r="Q16" s="25"/>
      <c r="R16" s="25"/>
      <c r="S16" s="25"/>
      <c r="T16" s="25"/>
      <c r="U16" s="25"/>
      <c r="V16" s="25"/>
      <c r="W16" s="25"/>
      <c r="X16" s="25"/>
      <c r="Y16" s="26"/>
    </row>
    <row r="17" spans="1: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>
      <c r="A19" s="4" t="s">
        <v>6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>
      <c r="A21" s="4" t="s">
        <v>7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>
      <c r="A22" s="21" t="s">
        <v>3</v>
      </c>
      <c r="B22" s="21" t="s">
        <v>8</v>
      </c>
      <c r="C22" s="21"/>
      <c r="D22" s="21"/>
      <c r="E22" s="21" t="s">
        <v>9</v>
      </c>
      <c r="F22" s="21"/>
      <c r="G22" s="21"/>
      <c r="H22" s="21" t="s">
        <v>10</v>
      </c>
      <c r="I22" s="21"/>
      <c r="J22" s="21"/>
      <c r="K22" s="21" t="s">
        <v>11</v>
      </c>
      <c r="L22" s="21"/>
      <c r="M22" s="21"/>
      <c r="N22" s="21" t="s">
        <v>12</v>
      </c>
      <c r="O22" s="21"/>
      <c r="P22" s="21"/>
      <c r="Q22" s="21" t="s">
        <v>13</v>
      </c>
      <c r="R22" s="21"/>
      <c r="S22" s="21"/>
      <c r="T22" s="21" t="s">
        <v>14</v>
      </c>
      <c r="U22" s="21"/>
      <c r="V22" s="21"/>
      <c r="W22" s="21" t="s">
        <v>15</v>
      </c>
      <c r="X22" s="21"/>
      <c r="Y22" s="21"/>
    </row>
    <row r="23" spans="1:25">
      <c r="A23" s="21"/>
      <c r="B23" s="8" t="s">
        <v>16</v>
      </c>
      <c r="C23" s="8" t="s">
        <v>17</v>
      </c>
      <c r="D23" s="8" t="s">
        <v>18</v>
      </c>
      <c r="E23" s="8" t="s">
        <v>16</v>
      </c>
      <c r="F23" s="8" t="s">
        <v>17</v>
      </c>
      <c r="G23" s="8" t="s">
        <v>18</v>
      </c>
      <c r="H23" s="8" t="s">
        <v>16</v>
      </c>
      <c r="I23" s="8" t="s">
        <v>17</v>
      </c>
      <c r="J23" s="8" t="s">
        <v>18</v>
      </c>
      <c r="K23" s="8" t="s">
        <v>16</v>
      </c>
      <c r="L23" s="8" t="s">
        <v>17</v>
      </c>
      <c r="M23" s="8" t="s">
        <v>18</v>
      </c>
      <c r="N23" s="8" t="s">
        <v>16</v>
      </c>
      <c r="O23" s="8" t="s">
        <v>17</v>
      </c>
      <c r="P23" s="8" t="s">
        <v>18</v>
      </c>
      <c r="Q23" s="8" t="s">
        <v>16</v>
      </c>
      <c r="R23" s="8" t="s">
        <v>17</v>
      </c>
      <c r="S23" s="8" t="s">
        <v>18</v>
      </c>
      <c r="T23" s="8" t="s">
        <v>16</v>
      </c>
      <c r="U23" s="8" t="s">
        <v>17</v>
      </c>
      <c r="V23" s="8" t="s">
        <v>18</v>
      </c>
      <c r="W23" s="8" t="s">
        <v>16</v>
      </c>
      <c r="X23" s="8" t="s">
        <v>17</v>
      </c>
      <c r="Y23" s="8" t="s">
        <v>18</v>
      </c>
    </row>
    <row r="24" spans="1:25">
      <c r="A24" s="13" t="s">
        <v>36</v>
      </c>
      <c r="B24" s="6">
        <v>22</v>
      </c>
      <c r="C24" s="6">
        <v>33</v>
      </c>
      <c r="D24" s="6">
        <f>C24+B24</f>
        <v>55</v>
      </c>
      <c r="E24" s="6">
        <v>27</v>
      </c>
      <c r="F24" s="6">
        <v>29</v>
      </c>
      <c r="G24" s="6">
        <f>F24+E24</f>
        <v>56</v>
      </c>
      <c r="H24" s="6">
        <v>33</v>
      </c>
      <c r="I24" s="6">
        <v>27</v>
      </c>
      <c r="J24" s="6">
        <f>I24+H24</f>
        <v>60</v>
      </c>
      <c r="K24" s="6">
        <v>26</v>
      </c>
      <c r="L24" s="6">
        <v>28</v>
      </c>
      <c r="M24" s="6">
        <f>L24+K24</f>
        <v>54</v>
      </c>
      <c r="N24" s="6">
        <v>26</v>
      </c>
      <c r="O24" s="6">
        <v>20</v>
      </c>
      <c r="P24" s="6">
        <f>O24+N24</f>
        <v>46</v>
      </c>
      <c r="Q24" s="6">
        <v>32</v>
      </c>
      <c r="R24" s="6">
        <v>18</v>
      </c>
      <c r="S24" s="6">
        <f>R24+Q24</f>
        <v>50</v>
      </c>
      <c r="T24" s="6">
        <v>23</v>
      </c>
      <c r="U24" s="6">
        <v>22</v>
      </c>
      <c r="V24" s="6">
        <f>U24+T24</f>
        <v>45</v>
      </c>
      <c r="W24" s="9">
        <f>T24+N24+Q24+K24+H24+E24+B24</f>
        <v>189</v>
      </c>
      <c r="X24" s="9">
        <f>U24+O24+R24+L24+I24+F24+C24</f>
        <v>177</v>
      </c>
      <c r="Y24" s="9">
        <f>X24+W24</f>
        <v>366</v>
      </c>
    </row>
    <row r="25" spans="1:25">
      <c r="A25" s="14" t="s">
        <v>37</v>
      </c>
      <c r="B25" s="6">
        <v>43</v>
      </c>
      <c r="C25" s="6">
        <v>41</v>
      </c>
      <c r="D25" s="6">
        <f t="shared" ref="D25:D40" si="0">C25+B25</f>
        <v>84</v>
      </c>
      <c r="E25" s="6">
        <v>60</v>
      </c>
      <c r="F25" s="6">
        <v>58</v>
      </c>
      <c r="G25" s="6">
        <f t="shared" ref="G25:G40" si="1">F25+E25</f>
        <v>118</v>
      </c>
      <c r="H25" s="6">
        <v>81</v>
      </c>
      <c r="I25" s="6">
        <v>61</v>
      </c>
      <c r="J25" s="6">
        <f t="shared" ref="J25:J40" si="2">I25+H25</f>
        <v>142</v>
      </c>
      <c r="K25" s="6">
        <v>69</v>
      </c>
      <c r="L25" s="6">
        <v>60</v>
      </c>
      <c r="M25" s="6">
        <f t="shared" ref="M25:M40" si="3">L25+K25</f>
        <v>129</v>
      </c>
      <c r="N25" s="6">
        <v>69</v>
      </c>
      <c r="O25" s="6">
        <v>47</v>
      </c>
      <c r="P25" s="6">
        <f t="shared" ref="P25:P40" si="4">O25+N25</f>
        <v>116</v>
      </c>
      <c r="Q25" s="6">
        <v>55</v>
      </c>
      <c r="R25" s="6">
        <v>50</v>
      </c>
      <c r="S25" s="6">
        <f t="shared" ref="S25:S40" si="5">R25+Q25</f>
        <v>105</v>
      </c>
      <c r="T25" s="6">
        <v>42</v>
      </c>
      <c r="U25" s="6">
        <v>58</v>
      </c>
      <c r="V25" s="6">
        <f t="shared" ref="V25:V40" si="6">U25+T25</f>
        <v>100</v>
      </c>
      <c r="W25" s="9">
        <f t="shared" ref="W25:X40" si="7">T25+N25+Q25+K25+H25+E25+B25</f>
        <v>419</v>
      </c>
      <c r="X25" s="9">
        <f t="shared" si="7"/>
        <v>375</v>
      </c>
      <c r="Y25" s="9">
        <f t="shared" ref="Y25:Y40" si="8">X25+W25</f>
        <v>794</v>
      </c>
    </row>
    <row r="26" spans="1:25">
      <c r="A26" s="14" t="s">
        <v>38</v>
      </c>
      <c r="B26" s="6">
        <v>87</v>
      </c>
      <c r="C26" s="6">
        <v>89</v>
      </c>
      <c r="D26" s="6">
        <f t="shared" si="0"/>
        <v>176</v>
      </c>
      <c r="E26" s="6">
        <v>130</v>
      </c>
      <c r="F26" s="6">
        <v>145</v>
      </c>
      <c r="G26" s="6">
        <f t="shared" si="1"/>
        <v>275</v>
      </c>
      <c r="H26" s="6">
        <v>206</v>
      </c>
      <c r="I26" s="6">
        <v>197</v>
      </c>
      <c r="J26" s="6">
        <f t="shared" si="2"/>
        <v>403</v>
      </c>
      <c r="K26" s="6">
        <v>196</v>
      </c>
      <c r="L26" s="6">
        <v>180</v>
      </c>
      <c r="M26" s="6">
        <f t="shared" si="3"/>
        <v>376</v>
      </c>
      <c r="N26" s="6">
        <v>176</v>
      </c>
      <c r="O26" s="6">
        <v>171</v>
      </c>
      <c r="P26" s="6">
        <f t="shared" si="4"/>
        <v>347</v>
      </c>
      <c r="Q26" s="6">
        <v>190</v>
      </c>
      <c r="R26" s="6">
        <v>180</v>
      </c>
      <c r="S26" s="6">
        <f t="shared" si="5"/>
        <v>370</v>
      </c>
      <c r="T26" s="6">
        <v>226</v>
      </c>
      <c r="U26" s="6">
        <v>194</v>
      </c>
      <c r="V26" s="6">
        <f t="shared" si="6"/>
        <v>420</v>
      </c>
      <c r="W26" s="9">
        <f t="shared" si="7"/>
        <v>1211</v>
      </c>
      <c r="X26" s="9">
        <f t="shared" si="7"/>
        <v>1156</v>
      </c>
      <c r="Y26" s="9">
        <f t="shared" si="8"/>
        <v>2367</v>
      </c>
    </row>
    <row r="27" spans="1:25">
      <c r="A27" s="14" t="s">
        <v>55</v>
      </c>
      <c r="B27" s="6">
        <v>60</v>
      </c>
      <c r="C27" s="6">
        <v>68</v>
      </c>
      <c r="D27" s="6">
        <f t="shared" si="0"/>
        <v>128</v>
      </c>
      <c r="E27" s="6">
        <v>84</v>
      </c>
      <c r="F27" s="6">
        <v>86</v>
      </c>
      <c r="G27" s="6">
        <f t="shared" si="1"/>
        <v>170</v>
      </c>
      <c r="H27" s="6">
        <v>118</v>
      </c>
      <c r="I27" s="6">
        <v>108</v>
      </c>
      <c r="J27" s="6">
        <f t="shared" si="2"/>
        <v>226</v>
      </c>
      <c r="K27" s="6">
        <v>119</v>
      </c>
      <c r="L27" s="6">
        <v>120</v>
      </c>
      <c r="M27" s="6">
        <f t="shared" si="3"/>
        <v>239</v>
      </c>
      <c r="N27" s="6">
        <v>111</v>
      </c>
      <c r="O27" s="6">
        <v>125</v>
      </c>
      <c r="P27" s="6">
        <f t="shared" si="4"/>
        <v>236</v>
      </c>
      <c r="Q27" s="6">
        <v>124</v>
      </c>
      <c r="R27" s="6">
        <v>110</v>
      </c>
      <c r="S27" s="6">
        <f t="shared" si="5"/>
        <v>234</v>
      </c>
      <c r="T27" s="6">
        <v>110</v>
      </c>
      <c r="U27" s="6">
        <v>115</v>
      </c>
      <c r="V27" s="6">
        <f t="shared" si="6"/>
        <v>225</v>
      </c>
      <c r="W27" s="9">
        <f t="shared" si="7"/>
        <v>726</v>
      </c>
      <c r="X27" s="9">
        <f t="shared" si="7"/>
        <v>732</v>
      </c>
      <c r="Y27" s="9">
        <f t="shared" si="8"/>
        <v>1458</v>
      </c>
    </row>
    <row r="28" spans="1:25">
      <c r="A28" s="14" t="s">
        <v>39</v>
      </c>
      <c r="B28" s="6">
        <v>145</v>
      </c>
      <c r="C28" s="6">
        <v>120</v>
      </c>
      <c r="D28" s="6">
        <f t="shared" si="0"/>
        <v>265</v>
      </c>
      <c r="E28" s="6">
        <v>214</v>
      </c>
      <c r="F28" s="6">
        <v>196</v>
      </c>
      <c r="G28" s="6">
        <f t="shared" si="1"/>
        <v>410</v>
      </c>
      <c r="H28" s="6">
        <v>227</v>
      </c>
      <c r="I28" s="6">
        <v>177</v>
      </c>
      <c r="J28" s="6">
        <f t="shared" si="2"/>
        <v>404</v>
      </c>
      <c r="K28" s="6">
        <v>216</v>
      </c>
      <c r="L28" s="6">
        <v>195</v>
      </c>
      <c r="M28" s="6">
        <f t="shared" si="3"/>
        <v>411</v>
      </c>
      <c r="N28" s="6">
        <v>169</v>
      </c>
      <c r="O28" s="6">
        <v>220</v>
      </c>
      <c r="P28" s="6">
        <f t="shared" si="4"/>
        <v>389</v>
      </c>
      <c r="Q28" s="6">
        <v>212</v>
      </c>
      <c r="R28" s="6">
        <v>166</v>
      </c>
      <c r="S28" s="6">
        <f t="shared" si="5"/>
        <v>378</v>
      </c>
      <c r="T28" s="6">
        <v>208</v>
      </c>
      <c r="U28" s="6">
        <v>193</v>
      </c>
      <c r="V28" s="6">
        <f t="shared" si="6"/>
        <v>401</v>
      </c>
      <c r="W28" s="9">
        <f t="shared" si="7"/>
        <v>1391</v>
      </c>
      <c r="X28" s="9">
        <f t="shared" si="7"/>
        <v>1267</v>
      </c>
      <c r="Y28" s="9">
        <f t="shared" si="8"/>
        <v>2658</v>
      </c>
    </row>
    <row r="29" spans="1:25">
      <c r="A29" s="14" t="s">
        <v>40</v>
      </c>
      <c r="B29" s="6">
        <v>73</v>
      </c>
      <c r="C29" s="6">
        <v>76</v>
      </c>
      <c r="D29" s="6">
        <f t="shared" si="0"/>
        <v>149</v>
      </c>
      <c r="E29" s="6">
        <v>78</v>
      </c>
      <c r="F29" s="6">
        <v>86</v>
      </c>
      <c r="G29" s="6">
        <f t="shared" si="1"/>
        <v>164</v>
      </c>
      <c r="H29" s="6">
        <v>141</v>
      </c>
      <c r="I29" s="6">
        <v>132</v>
      </c>
      <c r="J29" s="6">
        <f t="shared" si="2"/>
        <v>273</v>
      </c>
      <c r="K29" s="6">
        <v>103</v>
      </c>
      <c r="L29" s="6">
        <v>117</v>
      </c>
      <c r="M29" s="6">
        <f t="shared" si="3"/>
        <v>220</v>
      </c>
      <c r="N29" s="6">
        <v>125</v>
      </c>
      <c r="O29" s="6">
        <v>94</v>
      </c>
      <c r="P29" s="6">
        <f t="shared" si="4"/>
        <v>219</v>
      </c>
      <c r="Q29" s="6">
        <v>119</v>
      </c>
      <c r="R29" s="6">
        <v>103</v>
      </c>
      <c r="S29" s="6">
        <f t="shared" si="5"/>
        <v>222</v>
      </c>
      <c r="T29" s="6">
        <v>95</v>
      </c>
      <c r="U29" s="6">
        <v>120</v>
      </c>
      <c r="V29" s="6">
        <f t="shared" si="6"/>
        <v>215</v>
      </c>
      <c r="W29" s="9">
        <f t="shared" si="7"/>
        <v>734</v>
      </c>
      <c r="X29" s="9">
        <f t="shared" si="7"/>
        <v>728</v>
      </c>
      <c r="Y29" s="9">
        <f t="shared" si="8"/>
        <v>1462</v>
      </c>
    </row>
    <row r="30" spans="1:25">
      <c r="A30" s="14" t="s">
        <v>41</v>
      </c>
      <c r="B30" s="6">
        <v>13</v>
      </c>
      <c r="C30" s="6">
        <v>20</v>
      </c>
      <c r="D30" s="6">
        <f t="shared" si="0"/>
        <v>33</v>
      </c>
      <c r="E30" s="6">
        <v>34</v>
      </c>
      <c r="F30" s="6">
        <v>21</v>
      </c>
      <c r="G30" s="6">
        <f t="shared" si="1"/>
        <v>55</v>
      </c>
      <c r="H30" s="6">
        <v>32</v>
      </c>
      <c r="I30" s="6">
        <v>22</v>
      </c>
      <c r="J30" s="6">
        <f t="shared" si="2"/>
        <v>54</v>
      </c>
      <c r="K30" s="6">
        <v>19</v>
      </c>
      <c r="L30" s="6">
        <v>21</v>
      </c>
      <c r="M30" s="6">
        <f t="shared" si="3"/>
        <v>40</v>
      </c>
      <c r="N30" s="6">
        <v>27</v>
      </c>
      <c r="O30" s="6">
        <v>17</v>
      </c>
      <c r="P30" s="6">
        <f t="shared" si="4"/>
        <v>44</v>
      </c>
      <c r="Q30" s="6">
        <v>23</v>
      </c>
      <c r="R30" s="6">
        <v>27</v>
      </c>
      <c r="S30" s="6">
        <f t="shared" si="5"/>
        <v>50</v>
      </c>
      <c r="T30" s="6">
        <v>22</v>
      </c>
      <c r="U30" s="6">
        <v>21</v>
      </c>
      <c r="V30" s="6">
        <f t="shared" si="6"/>
        <v>43</v>
      </c>
      <c r="W30" s="9">
        <f t="shared" si="7"/>
        <v>170</v>
      </c>
      <c r="X30" s="9">
        <f t="shared" si="7"/>
        <v>149</v>
      </c>
      <c r="Y30" s="9">
        <f t="shared" si="8"/>
        <v>319</v>
      </c>
    </row>
    <row r="31" spans="1:25">
      <c r="A31" s="14" t="s">
        <v>42</v>
      </c>
      <c r="B31" s="6">
        <v>6</v>
      </c>
      <c r="C31" s="6">
        <v>12</v>
      </c>
      <c r="D31" s="6">
        <f t="shared" si="0"/>
        <v>18</v>
      </c>
      <c r="E31" s="6">
        <v>16</v>
      </c>
      <c r="F31" s="6">
        <v>7</v>
      </c>
      <c r="G31" s="6">
        <f t="shared" si="1"/>
        <v>23</v>
      </c>
      <c r="H31" s="6">
        <v>8</v>
      </c>
      <c r="I31" s="6">
        <v>7</v>
      </c>
      <c r="J31" s="6">
        <f t="shared" si="2"/>
        <v>15</v>
      </c>
      <c r="K31" s="6">
        <v>11</v>
      </c>
      <c r="L31" s="6">
        <v>9</v>
      </c>
      <c r="M31" s="6">
        <f t="shared" si="3"/>
        <v>20</v>
      </c>
      <c r="N31" s="6">
        <v>11</v>
      </c>
      <c r="O31" s="6">
        <v>9</v>
      </c>
      <c r="P31" s="6">
        <f t="shared" si="4"/>
        <v>20</v>
      </c>
      <c r="Q31" s="6">
        <v>7</v>
      </c>
      <c r="R31" s="6">
        <v>6</v>
      </c>
      <c r="S31" s="6">
        <f t="shared" si="5"/>
        <v>13</v>
      </c>
      <c r="T31" s="6">
        <v>16</v>
      </c>
      <c r="U31" s="6">
        <v>7</v>
      </c>
      <c r="V31" s="6">
        <f t="shared" si="6"/>
        <v>23</v>
      </c>
      <c r="W31" s="9">
        <f t="shared" si="7"/>
        <v>75</v>
      </c>
      <c r="X31" s="9">
        <f t="shared" si="7"/>
        <v>57</v>
      </c>
      <c r="Y31" s="9">
        <f t="shared" si="8"/>
        <v>132</v>
      </c>
    </row>
    <row r="32" spans="1:25">
      <c r="A32" s="14" t="s">
        <v>43</v>
      </c>
      <c r="B32" s="6">
        <v>240</v>
      </c>
      <c r="C32" s="6">
        <v>232</v>
      </c>
      <c r="D32" s="6">
        <f t="shared" si="0"/>
        <v>472</v>
      </c>
      <c r="E32" s="6">
        <v>380</v>
      </c>
      <c r="F32" s="6">
        <v>350</v>
      </c>
      <c r="G32" s="6">
        <f t="shared" si="1"/>
        <v>730</v>
      </c>
      <c r="H32" s="6">
        <v>294</v>
      </c>
      <c r="I32" s="6">
        <v>284</v>
      </c>
      <c r="J32" s="6">
        <f t="shared" si="2"/>
        <v>578</v>
      </c>
      <c r="K32" s="6">
        <v>284</v>
      </c>
      <c r="L32" s="6">
        <v>302</v>
      </c>
      <c r="M32" s="6">
        <f t="shared" si="3"/>
        <v>586</v>
      </c>
      <c r="N32" s="6">
        <v>255</v>
      </c>
      <c r="O32" s="6">
        <v>284</v>
      </c>
      <c r="P32" s="6">
        <f t="shared" si="4"/>
        <v>539</v>
      </c>
      <c r="Q32" s="6">
        <v>257</v>
      </c>
      <c r="R32" s="6">
        <v>304</v>
      </c>
      <c r="S32" s="6">
        <f t="shared" si="5"/>
        <v>561</v>
      </c>
      <c r="T32" s="6">
        <v>266</v>
      </c>
      <c r="U32" s="6">
        <v>284</v>
      </c>
      <c r="V32" s="6">
        <f t="shared" si="6"/>
        <v>550</v>
      </c>
      <c r="W32" s="9">
        <f t="shared" si="7"/>
        <v>1976</v>
      </c>
      <c r="X32" s="9">
        <f t="shared" si="7"/>
        <v>2040</v>
      </c>
      <c r="Y32" s="9">
        <f t="shared" si="8"/>
        <v>4016</v>
      </c>
    </row>
    <row r="33" spans="1:25">
      <c r="A33" s="14" t="s">
        <v>44</v>
      </c>
      <c r="B33" s="6">
        <v>70</v>
      </c>
      <c r="C33" s="6">
        <v>51</v>
      </c>
      <c r="D33" s="6">
        <f t="shared" si="0"/>
        <v>121</v>
      </c>
      <c r="E33" s="6">
        <v>271</v>
      </c>
      <c r="F33" s="6">
        <v>195</v>
      </c>
      <c r="G33" s="6">
        <f t="shared" si="1"/>
        <v>466</v>
      </c>
      <c r="H33" s="6">
        <v>126</v>
      </c>
      <c r="I33" s="6">
        <v>146</v>
      </c>
      <c r="J33" s="6">
        <f t="shared" si="2"/>
        <v>272</v>
      </c>
      <c r="K33" s="6">
        <v>119</v>
      </c>
      <c r="L33" s="6">
        <v>128</v>
      </c>
      <c r="M33" s="6">
        <f t="shared" si="3"/>
        <v>247</v>
      </c>
      <c r="N33" s="6">
        <v>121</v>
      </c>
      <c r="O33" s="6">
        <v>114</v>
      </c>
      <c r="P33" s="6">
        <f t="shared" si="4"/>
        <v>235</v>
      </c>
      <c r="Q33" s="6">
        <v>95</v>
      </c>
      <c r="R33" s="6">
        <v>129</v>
      </c>
      <c r="S33" s="6">
        <f t="shared" si="5"/>
        <v>224</v>
      </c>
      <c r="T33" s="6">
        <v>90</v>
      </c>
      <c r="U33" s="6">
        <v>105</v>
      </c>
      <c r="V33" s="6">
        <f t="shared" si="6"/>
        <v>195</v>
      </c>
      <c r="W33" s="9">
        <f t="shared" si="7"/>
        <v>892</v>
      </c>
      <c r="X33" s="9">
        <f t="shared" si="7"/>
        <v>868</v>
      </c>
      <c r="Y33" s="9">
        <f t="shared" si="8"/>
        <v>1760</v>
      </c>
    </row>
    <row r="34" spans="1:25">
      <c r="A34" s="14" t="s">
        <v>31</v>
      </c>
      <c r="B34" s="6">
        <v>118</v>
      </c>
      <c r="C34" s="6">
        <v>105</v>
      </c>
      <c r="D34" s="6">
        <f t="shared" si="0"/>
        <v>223</v>
      </c>
      <c r="E34" s="6">
        <v>172</v>
      </c>
      <c r="F34" s="6">
        <v>153</v>
      </c>
      <c r="G34" s="6">
        <f t="shared" si="1"/>
        <v>325</v>
      </c>
      <c r="H34" s="6">
        <v>188</v>
      </c>
      <c r="I34" s="6">
        <v>200</v>
      </c>
      <c r="J34" s="6">
        <f t="shared" si="2"/>
        <v>388</v>
      </c>
      <c r="K34" s="6">
        <v>190</v>
      </c>
      <c r="L34" s="6">
        <v>172</v>
      </c>
      <c r="M34" s="6">
        <f t="shared" si="3"/>
        <v>362</v>
      </c>
      <c r="N34" s="6">
        <v>214</v>
      </c>
      <c r="O34" s="6">
        <v>201</v>
      </c>
      <c r="P34" s="6">
        <f t="shared" si="4"/>
        <v>415</v>
      </c>
      <c r="Q34" s="6">
        <v>194</v>
      </c>
      <c r="R34" s="6">
        <v>200</v>
      </c>
      <c r="S34" s="6">
        <f t="shared" si="5"/>
        <v>394</v>
      </c>
      <c r="T34" s="6">
        <v>238</v>
      </c>
      <c r="U34" s="6">
        <v>215</v>
      </c>
      <c r="V34" s="6">
        <f t="shared" si="6"/>
        <v>453</v>
      </c>
      <c r="W34" s="9">
        <f t="shared" si="7"/>
        <v>1314</v>
      </c>
      <c r="X34" s="9">
        <f t="shared" si="7"/>
        <v>1246</v>
      </c>
      <c r="Y34" s="9">
        <f t="shared" si="8"/>
        <v>2560</v>
      </c>
    </row>
    <row r="35" spans="1:25">
      <c r="A35" s="14" t="s">
        <v>54</v>
      </c>
      <c r="B35" s="6">
        <v>182</v>
      </c>
      <c r="C35" s="6">
        <v>141</v>
      </c>
      <c r="D35" s="6">
        <f t="shared" si="0"/>
        <v>323</v>
      </c>
      <c r="E35" s="6">
        <v>196</v>
      </c>
      <c r="F35" s="6">
        <v>384</v>
      </c>
      <c r="G35" s="6">
        <f t="shared" si="1"/>
        <v>580</v>
      </c>
      <c r="H35" s="6">
        <v>188</v>
      </c>
      <c r="I35" s="6">
        <v>190</v>
      </c>
      <c r="J35" s="6">
        <f t="shared" si="2"/>
        <v>378</v>
      </c>
      <c r="K35" s="6">
        <v>218</v>
      </c>
      <c r="L35" s="6">
        <v>183</v>
      </c>
      <c r="M35" s="6">
        <f t="shared" si="3"/>
        <v>401</v>
      </c>
      <c r="N35" s="6">
        <v>205</v>
      </c>
      <c r="O35" s="6">
        <v>198</v>
      </c>
      <c r="P35" s="6">
        <f t="shared" si="4"/>
        <v>403</v>
      </c>
      <c r="Q35" s="6">
        <v>205</v>
      </c>
      <c r="R35" s="6">
        <v>193</v>
      </c>
      <c r="S35" s="6">
        <f t="shared" si="5"/>
        <v>398</v>
      </c>
      <c r="T35" s="6">
        <v>196</v>
      </c>
      <c r="U35" s="6">
        <v>156</v>
      </c>
      <c r="V35" s="6">
        <f t="shared" si="6"/>
        <v>352</v>
      </c>
      <c r="W35" s="9">
        <f t="shared" si="7"/>
        <v>1390</v>
      </c>
      <c r="X35" s="9">
        <f t="shared" si="7"/>
        <v>1445</v>
      </c>
      <c r="Y35" s="9">
        <f t="shared" si="8"/>
        <v>2835</v>
      </c>
    </row>
    <row r="36" spans="1:25">
      <c r="A36" s="14" t="s">
        <v>56</v>
      </c>
      <c r="B36" s="6"/>
      <c r="C36" s="6"/>
      <c r="D36" s="6">
        <f t="shared" si="0"/>
        <v>0</v>
      </c>
      <c r="E36" s="6">
        <v>83</v>
      </c>
      <c r="F36" s="6">
        <v>86</v>
      </c>
      <c r="G36" s="6">
        <f t="shared" si="1"/>
        <v>169</v>
      </c>
      <c r="H36" s="6">
        <v>128</v>
      </c>
      <c r="I36" s="6">
        <v>108</v>
      </c>
      <c r="J36" s="6">
        <f t="shared" si="2"/>
        <v>236</v>
      </c>
      <c r="K36" s="6">
        <v>137</v>
      </c>
      <c r="L36" s="6">
        <v>108</v>
      </c>
      <c r="M36" s="6">
        <f t="shared" si="3"/>
        <v>245</v>
      </c>
      <c r="N36" s="6">
        <v>116</v>
      </c>
      <c r="O36" s="6">
        <v>83</v>
      </c>
      <c r="P36" s="6">
        <f t="shared" si="4"/>
        <v>199</v>
      </c>
      <c r="Q36" s="6">
        <v>108</v>
      </c>
      <c r="R36" s="6">
        <v>102</v>
      </c>
      <c r="S36" s="6">
        <f t="shared" si="5"/>
        <v>210</v>
      </c>
      <c r="T36" s="6">
        <v>120</v>
      </c>
      <c r="U36" s="6">
        <v>115</v>
      </c>
      <c r="V36" s="6">
        <f t="shared" si="6"/>
        <v>235</v>
      </c>
      <c r="W36" s="9">
        <f t="shared" si="7"/>
        <v>692</v>
      </c>
      <c r="X36" s="9">
        <f t="shared" si="7"/>
        <v>602</v>
      </c>
      <c r="Y36" s="9">
        <f t="shared" si="8"/>
        <v>1294</v>
      </c>
    </row>
    <row r="37" spans="1:25">
      <c r="A37" s="14" t="s">
        <v>45</v>
      </c>
      <c r="B37" s="6">
        <v>201</v>
      </c>
      <c r="C37" s="6">
        <v>222</v>
      </c>
      <c r="D37" s="6">
        <f t="shared" si="0"/>
        <v>423</v>
      </c>
      <c r="E37" s="6">
        <v>424</v>
      </c>
      <c r="F37" s="6">
        <v>340</v>
      </c>
      <c r="G37" s="6">
        <f t="shared" si="1"/>
        <v>764</v>
      </c>
      <c r="H37" s="6">
        <v>343</v>
      </c>
      <c r="I37" s="6">
        <v>328</v>
      </c>
      <c r="J37" s="6">
        <f t="shared" si="2"/>
        <v>671</v>
      </c>
      <c r="K37" s="6">
        <v>332</v>
      </c>
      <c r="L37" s="6">
        <v>314</v>
      </c>
      <c r="M37" s="6">
        <f t="shared" si="3"/>
        <v>646</v>
      </c>
      <c r="N37" s="6">
        <v>334</v>
      </c>
      <c r="O37" s="6">
        <v>328</v>
      </c>
      <c r="P37" s="6">
        <f t="shared" si="4"/>
        <v>662</v>
      </c>
      <c r="Q37" s="6">
        <v>365</v>
      </c>
      <c r="R37" s="6">
        <v>312</v>
      </c>
      <c r="S37" s="6">
        <f t="shared" si="5"/>
        <v>677</v>
      </c>
      <c r="T37" s="6">
        <v>308</v>
      </c>
      <c r="U37" s="6">
        <v>289</v>
      </c>
      <c r="V37" s="6">
        <f t="shared" si="6"/>
        <v>597</v>
      </c>
      <c r="W37" s="9">
        <f t="shared" si="7"/>
        <v>2307</v>
      </c>
      <c r="X37" s="9">
        <f t="shared" si="7"/>
        <v>2133</v>
      </c>
      <c r="Y37" s="9">
        <f t="shared" si="8"/>
        <v>4440</v>
      </c>
    </row>
    <row r="38" spans="1:25">
      <c r="A38" s="14" t="s">
        <v>46</v>
      </c>
      <c r="B38" s="6">
        <v>97</v>
      </c>
      <c r="C38" s="6">
        <v>106</v>
      </c>
      <c r="D38" s="6">
        <f t="shared" si="0"/>
        <v>203</v>
      </c>
      <c r="E38" s="6">
        <v>262</v>
      </c>
      <c r="F38" s="6">
        <v>226</v>
      </c>
      <c r="G38" s="6">
        <f t="shared" si="1"/>
        <v>488</v>
      </c>
      <c r="H38" s="6">
        <v>201</v>
      </c>
      <c r="I38" s="6">
        <v>150</v>
      </c>
      <c r="J38" s="6">
        <f t="shared" si="2"/>
        <v>351</v>
      </c>
      <c r="K38" s="6">
        <v>131</v>
      </c>
      <c r="L38" s="6">
        <v>133</v>
      </c>
      <c r="M38" s="6">
        <f t="shared" si="3"/>
        <v>264</v>
      </c>
      <c r="N38" s="6">
        <v>125</v>
      </c>
      <c r="O38" s="6">
        <v>96</v>
      </c>
      <c r="P38" s="6">
        <f t="shared" si="4"/>
        <v>221</v>
      </c>
      <c r="Q38" s="6">
        <v>108</v>
      </c>
      <c r="R38" s="6">
        <v>106</v>
      </c>
      <c r="S38" s="6">
        <f t="shared" si="5"/>
        <v>214</v>
      </c>
      <c r="T38" s="6">
        <v>111</v>
      </c>
      <c r="U38" s="6">
        <v>103</v>
      </c>
      <c r="V38" s="6">
        <f t="shared" si="6"/>
        <v>214</v>
      </c>
      <c r="W38" s="9">
        <f t="shared" si="7"/>
        <v>1035</v>
      </c>
      <c r="X38" s="9">
        <f t="shared" si="7"/>
        <v>920</v>
      </c>
      <c r="Y38" s="9">
        <f t="shared" si="8"/>
        <v>1955</v>
      </c>
    </row>
    <row r="39" spans="1:25">
      <c r="A39" s="14" t="s">
        <v>47</v>
      </c>
      <c r="B39" s="6">
        <v>146</v>
      </c>
      <c r="C39" s="6">
        <v>154</v>
      </c>
      <c r="D39" s="6">
        <f t="shared" si="0"/>
        <v>300</v>
      </c>
      <c r="E39" s="6">
        <v>243</v>
      </c>
      <c r="F39" s="6">
        <v>207</v>
      </c>
      <c r="G39" s="6">
        <f t="shared" si="1"/>
        <v>450</v>
      </c>
      <c r="H39" s="6">
        <v>209</v>
      </c>
      <c r="I39" s="6">
        <v>218</v>
      </c>
      <c r="J39" s="6">
        <f t="shared" si="2"/>
        <v>427</v>
      </c>
      <c r="K39" s="6">
        <v>214</v>
      </c>
      <c r="L39" s="6">
        <v>220</v>
      </c>
      <c r="M39" s="6">
        <f t="shared" si="3"/>
        <v>434</v>
      </c>
      <c r="N39" s="6">
        <v>207</v>
      </c>
      <c r="O39" s="6">
        <v>214</v>
      </c>
      <c r="P39" s="6">
        <f t="shared" si="4"/>
        <v>421</v>
      </c>
      <c r="Q39" s="6">
        <v>198</v>
      </c>
      <c r="R39" s="6">
        <v>211</v>
      </c>
      <c r="S39" s="6">
        <f t="shared" si="5"/>
        <v>409</v>
      </c>
      <c r="T39" s="6">
        <v>210</v>
      </c>
      <c r="U39" s="6">
        <v>188</v>
      </c>
      <c r="V39" s="6">
        <f t="shared" si="6"/>
        <v>398</v>
      </c>
      <c r="W39" s="9">
        <f t="shared" si="7"/>
        <v>1427</v>
      </c>
      <c r="X39" s="9">
        <f t="shared" si="7"/>
        <v>1412</v>
      </c>
      <c r="Y39" s="9">
        <f t="shared" si="8"/>
        <v>2839</v>
      </c>
    </row>
    <row r="40" spans="1:25" ht="15.75" thickBot="1">
      <c r="A40" s="15" t="s">
        <v>48</v>
      </c>
      <c r="B40" s="6">
        <v>57</v>
      </c>
      <c r="C40" s="6">
        <v>57</v>
      </c>
      <c r="D40" s="6">
        <f t="shared" si="0"/>
        <v>114</v>
      </c>
      <c r="E40" s="6">
        <v>99</v>
      </c>
      <c r="F40" s="6">
        <v>88</v>
      </c>
      <c r="G40" s="6">
        <f t="shared" si="1"/>
        <v>187</v>
      </c>
      <c r="H40" s="6">
        <v>61</v>
      </c>
      <c r="I40" s="6">
        <v>40</v>
      </c>
      <c r="J40" s="6">
        <f t="shared" si="2"/>
        <v>101</v>
      </c>
      <c r="K40" s="6">
        <v>47</v>
      </c>
      <c r="L40" s="6">
        <v>25</v>
      </c>
      <c r="M40" s="6">
        <f t="shared" si="3"/>
        <v>72</v>
      </c>
      <c r="N40" s="6">
        <v>36</v>
      </c>
      <c r="O40" s="6">
        <v>33</v>
      </c>
      <c r="P40" s="6">
        <f t="shared" si="4"/>
        <v>69</v>
      </c>
      <c r="Q40" s="6">
        <v>35</v>
      </c>
      <c r="R40" s="6">
        <v>24</v>
      </c>
      <c r="S40" s="6">
        <f t="shared" si="5"/>
        <v>59</v>
      </c>
      <c r="T40" s="6">
        <v>23</v>
      </c>
      <c r="U40" s="6">
        <v>43</v>
      </c>
      <c r="V40" s="6">
        <f t="shared" si="6"/>
        <v>66</v>
      </c>
      <c r="W40" s="9">
        <f t="shared" si="7"/>
        <v>358</v>
      </c>
      <c r="X40" s="9">
        <f t="shared" si="7"/>
        <v>310</v>
      </c>
      <c r="Y40" s="9">
        <f t="shared" si="8"/>
        <v>668</v>
      </c>
    </row>
    <row r="41" spans="1:25">
      <c r="A41" s="2" t="s">
        <v>15</v>
      </c>
      <c r="B41" s="9">
        <f>SUM(B24:B40)</f>
        <v>1560</v>
      </c>
      <c r="C41" s="9">
        <f t="shared" ref="C41:V41" si="9">SUM(C24:C40)</f>
        <v>1527</v>
      </c>
      <c r="D41" s="9">
        <f t="shared" si="9"/>
        <v>3087</v>
      </c>
      <c r="E41" s="9">
        <f t="shared" si="9"/>
        <v>2773</v>
      </c>
      <c r="F41" s="9">
        <f t="shared" si="9"/>
        <v>2657</v>
      </c>
      <c r="G41" s="9">
        <f t="shared" si="9"/>
        <v>5430</v>
      </c>
      <c r="H41" s="9">
        <f t="shared" si="9"/>
        <v>2584</v>
      </c>
      <c r="I41" s="9">
        <f t="shared" si="9"/>
        <v>2395</v>
      </c>
      <c r="J41" s="9">
        <f t="shared" si="9"/>
        <v>4979</v>
      </c>
      <c r="K41" s="9">
        <f t="shared" si="9"/>
        <v>2431</v>
      </c>
      <c r="L41" s="9">
        <f t="shared" si="9"/>
        <v>2315</v>
      </c>
      <c r="M41" s="9">
        <f t="shared" si="9"/>
        <v>4746</v>
      </c>
      <c r="N41" s="9">
        <f t="shared" si="9"/>
        <v>2327</v>
      </c>
      <c r="O41" s="9">
        <f t="shared" si="9"/>
        <v>2254</v>
      </c>
      <c r="P41" s="9">
        <f t="shared" si="9"/>
        <v>4581</v>
      </c>
      <c r="Q41" s="9">
        <f t="shared" si="9"/>
        <v>2327</v>
      </c>
      <c r="R41" s="9">
        <f t="shared" si="9"/>
        <v>2241</v>
      </c>
      <c r="S41" s="9">
        <f t="shared" si="9"/>
        <v>4568</v>
      </c>
      <c r="T41" s="9">
        <f t="shared" si="9"/>
        <v>2304</v>
      </c>
      <c r="U41" s="9">
        <f t="shared" si="9"/>
        <v>2228</v>
      </c>
      <c r="V41" s="9">
        <f t="shared" si="9"/>
        <v>4532</v>
      </c>
      <c r="W41" s="9">
        <f>SUM(W24:W40)</f>
        <v>16306</v>
      </c>
      <c r="X41" s="9">
        <f>SUM(X24:X40)</f>
        <v>15617</v>
      </c>
      <c r="Y41" s="9">
        <f>SUM(Y24:Y40)</f>
        <v>31923</v>
      </c>
    </row>
    <row r="42" spans="1: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>
      <c r="A43" s="4" t="s">
        <v>19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" customHeight="1">
      <c r="A44" s="28" t="s">
        <v>3</v>
      </c>
      <c r="B44" s="30" t="s">
        <v>20</v>
      </c>
      <c r="C44" s="31"/>
      <c r="D44" s="32"/>
      <c r="E44" s="33" t="s">
        <v>21</v>
      </c>
      <c r="F44" s="34"/>
      <c r="G44" s="35"/>
      <c r="H44" s="33" t="s">
        <v>22</v>
      </c>
      <c r="I44" s="34"/>
      <c r="J44" s="35"/>
      <c r="K44" s="33" t="s">
        <v>23</v>
      </c>
      <c r="L44" s="34"/>
      <c r="M44" s="35"/>
      <c r="N44" s="33" t="s">
        <v>15</v>
      </c>
      <c r="O44" s="34"/>
      <c r="P44" s="35"/>
      <c r="Q44" s="1"/>
      <c r="R44" s="1"/>
      <c r="S44" s="1"/>
      <c r="T44" s="1"/>
      <c r="U44" s="1"/>
      <c r="V44" s="1"/>
      <c r="W44" s="1"/>
      <c r="X44" s="1"/>
      <c r="Y44" s="1"/>
    </row>
    <row r="45" spans="1:25">
      <c r="A45" s="29"/>
      <c r="B45" s="8" t="s">
        <v>16</v>
      </c>
      <c r="C45" s="8" t="s">
        <v>17</v>
      </c>
      <c r="D45" s="8" t="s">
        <v>18</v>
      </c>
      <c r="E45" s="8" t="s">
        <v>16</v>
      </c>
      <c r="F45" s="8" t="s">
        <v>17</v>
      </c>
      <c r="G45" s="8" t="s">
        <v>18</v>
      </c>
      <c r="H45" s="8" t="s">
        <v>16</v>
      </c>
      <c r="I45" s="8" t="s">
        <v>17</v>
      </c>
      <c r="J45" s="8" t="s">
        <v>18</v>
      </c>
      <c r="K45" s="8" t="s">
        <v>16</v>
      </c>
      <c r="L45" s="8" t="s">
        <v>17</v>
      </c>
      <c r="M45" s="8" t="s">
        <v>18</v>
      </c>
      <c r="N45" s="8" t="s">
        <v>16</v>
      </c>
      <c r="O45" s="8" t="s">
        <v>17</v>
      </c>
      <c r="P45" s="8" t="s">
        <v>18</v>
      </c>
      <c r="Q45" s="1"/>
      <c r="R45" s="1"/>
      <c r="S45" s="1"/>
      <c r="T45" s="1"/>
      <c r="U45" s="1"/>
      <c r="V45" s="1"/>
      <c r="W45" s="1"/>
      <c r="X45" s="1"/>
      <c r="Y45" s="1"/>
    </row>
    <row r="46" spans="1:25">
      <c r="A46" s="16" t="s">
        <v>28</v>
      </c>
      <c r="B46" s="6"/>
      <c r="C46" s="6"/>
      <c r="D46" s="6">
        <v>784</v>
      </c>
      <c r="E46" s="6"/>
      <c r="F46" s="6"/>
      <c r="G46" s="6">
        <v>544</v>
      </c>
      <c r="H46" s="6"/>
      <c r="I46" s="6"/>
      <c r="J46" s="6">
        <v>477</v>
      </c>
      <c r="K46" s="6"/>
      <c r="L46" s="6"/>
      <c r="M46" s="6">
        <v>572</v>
      </c>
      <c r="N46" s="9">
        <f>K46+H46+E46+B46</f>
        <v>0</v>
      </c>
      <c r="O46" s="9">
        <f>L46+I46+F46+C46</f>
        <v>0</v>
      </c>
      <c r="P46" s="9">
        <f>M46+J46+G46+D46</f>
        <v>2377</v>
      </c>
      <c r="Q46" s="1"/>
      <c r="R46" s="1"/>
      <c r="S46" s="1"/>
      <c r="T46" s="1"/>
      <c r="U46" s="1"/>
      <c r="V46" s="1"/>
      <c r="W46" s="1"/>
      <c r="X46" s="1"/>
      <c r="Y46" s="1"/>
    </row>
    <row r="47" spans="1:25">
      <c r="A47" s="17" t="s">
        <v>49</v>
      </c>
      <c r="B47" s="6">
        <v>65</v>
      </c>
      <c r="C47" s="6">
        <v>105</v>
      </c>
      <c r="D47" s="6">
        <f t="shared" ref="D47:D55" si="10">C47+B47</f>
        <v>170</v>
      </c>
      <c r="E47" s="6">
        <v>64</v>
      </c>
      <c r="F47" s="6">
        <v>112</v>
      </c>
      <c r="G47" s="6">
        <f t="shared" ref="G47:G55" si="11">F47+E47</f>
        <v>176</v>
      </c>
      <c r="H47" s="6">
        <v>59</v>
      </c>
      <c r="I47" s="6">
        <v>122</v>
      </c>
      <c r="J47" s="6">
        <f t="shared" ref="J47:J55" si="12">I47+H47</f>
        <v>181</v>
      </c>
      <c r="K47" s="6">
        <v>71</v>
      </c>
      <c r="L47" s="6">
        <v>93</v>
      </c>
      <c r="M47" s="6">
        <f t="shared" ref="M47:M55" si="13">L47+K47</f>
        <v>164</v>
      </c>
      <c r="N47" s="9">
        <f t="shared" ref="N47:O55" si="14">K47+H47+E47+B47</f>
        <v>259</v>
      </c>
      <c r="O47" s="9">
        <f t="shared" si="14"/>
        <v>432</v>
      </c>
      <c r="P47" s="9">
        <f t="shared" ref="P47:P55" si="15">O47+N47</f>
        <v>691</v>
      </c>
      <c r="Q47" s="1"/>
      <c r="R47" s="1"/>
      <c r="S47" s="1"/>
      <c r="T47" s="1"/>
      <c r="U47" s="1"/>
      <c r="V47" s="1"/>
      <c r="W47" s="1"/>
      <c r="X47" s="1"/>
      <c r="Y47" s="1"/>
    </row>
    <row r="48" spans="1:25">
      <c r="A48" s="18" t="s">
        <v>50</v>
      </c>
      <c r="B48" s="6">
        <v>286</v>
      </c>
      <c r="C48" s="6">
        <v>252</v>
      </c>
      <c r="D48" s="6">
        <f t="shared" si="10"/>
        <v>538</v>
      </c>
      <c r="E48" s="6">
        <v>232</v>
      </c>
      <c r="F48" s="6">
        <v>209</v>
      </c>
      <c r="G48" s="6">
        <f t="shared" si="11"/>
        <v>441</v>
      </c>
      <c r="H48" s="6">
        <v>245</v>
      </c>
      <c r="I48" s="6">
        <v>238</v>
      </c>
      <c r="J48" s="6">
        <f t="shared" si="12"/>
        <v>483</v>
      </c>
      <c r="K48" s="6">
        <v>189</v>
      </c>
      <c r="L48" s="6">
        <v>246</v>
      </c>
      <c r="M48" s="6">
        <f t="shared" si="13"/>
        <v>435</v>
      </c>
      <c r="N48" s="9">
        <f t="shared" si="14"/>
        <v>952</v>
      </c>
      <c r="O48" s="9">
        <f t="shared" si="14"/>
        <v>945</v>
      </c>
      <c r="P48" s="9">
        <f t="shared" si="15"/>
        <v>1897</v>
      </c>
      <c r="Q48" s="1"/>
      <c r="R48" s="1"/>
      <c r="S48" s="1"/>
      <c r="T48" s="1"/>
      <c r="U48" s="1"/>
      <c r="V48" s="1"/>
      <c r="W48" s="1"/>
      <c r="X48" s="1"/>
      <c r="Y48" s="1"/>
    </row>
    <row r="49" spans="1:25">
      <c r="A49" s="17" t="s">
        <v>51</v>
      </c>
      <c r="B49" s="6">
        <v>110</v>
      </c>
      <c r="C49" s="6">
        <v>135</v>
      </c>
      <c r="D49" s="6">
        <f t="shared" si="10"/>
        <v>245</v>
      </c>
      <c r="E49" s="6">
        <v>95</v>
      </c>
      <c r="F49" s="6">
        <v>110</v>
      </c>
      <c r="G49" s="6">
        <f t="shared" si="11"/>
        <v>205</v>
      </c>
      <c r="H49" s="6">
        <v>97</v>
      </c>
      <c r="I49" s="6">
        <v>105</v>
      </c>
      <c r="J49" s="6">
        <f t="shared" si="12"/>
        <v>202</v>
      </c>
      <c r="K49" s="6">
        <v>136</v>
      </c>
      <c r="L49" s="6"/>
      <c r="M49" s="6">
        <f t="shared" si="13"/>
        <v>136</v>
      </c>
      <c r="N49" s="9">
        <f t="shared" si="14"/>
        <v>438</v>
      </c>
      <c r="O49" s="9">
        <f t="shared" si="14"/>
        <v>350</v>
      </c>
      <c r="P49" s="9">
        <f t="shared" si="15"/>
        <v>788</v>
      </c>
      <c r="Q49" s="1"/>
      <c r="R49" s="1"/>
      <c r="S49" s="1"/>
      <c r="T49" s="1"/>
      <c r="U49" s="1"/>
      <c r="V49" s="1"/>
      <c r="W49" s="1"/>
      <c r="X49" s="1"/>
      <c r="Y49" s="1"/>
    </row>
    <row r="50" spans="1:25">
      <c r="A50" s="18" t="s">
        <v>31</v>
      </c>
      <c r="B50" s="6">
        <v>210</v>
      </c>
      <c r="C50" s="6">
        <v>225</v>
      </c>
      <c r="D50" s="6">
        <f t="shared" si="10"/>
        <v>435</v>
      </c>
      <c r="E50" s="6">
        <v>239</v>
      </c>
      <c r="F50" s="6">
        <v>251</v>
      </c>
      <c r="G50" s="6">
        <f t="shared" si="11"/>
        <v>490</v>
      </c>
      <c r="H50" s="6">
        <v>248</v>
      </c>
      <c r="I50" s="6">
        <v>225</v>
      </c>
      <c r="J50" s="6">
        <f t="shared" si="12"/>
        <v>473</v>
      </c>
      <c r="K50" s="6">
        <v>200</v>
      </c>
      <c r="L50" s="6">
        <v>184</v>
      </c>
      <c r="M50" s="6">
        <f t="shared" si="13"/>
        <v>384</v>
      </c>
      <c r="N50" s="9">
        <f t="shared" si="14"/>
        <v>897</v>
      </c>
      <c r="O50" s="9">
        <f t="shared" si="14"/>
        <v>885</v>
      </c>
      <c r="P50" s="9">
        <f t="shared" si="15"/>
        <v>1782</v>
      </c>
      <c r="Q50" s="1"/>
      <c r="R50" s="1"/>
      <c r="S50" s="1"/>
      <c r="T50" s="1"/>
      <c r="U50" s="1"/>
      <c r="V50" s="1"/>
      <c r="W50" s="1"/>
      <c r="X50" s="1"/>
      <c r="Y50" s="1"/>
    </row>
    <row r="51" spans="1:25" ht="16.5" customHeight="1">
      <c r="A51" s="17" t="s">
        <v>52</v>
      </c>
      <c r="B51" s="6">
        <v>393</v>
      </c>
      <c r="C51" s="6">
        <v>345</v>
      </c>
      <c r="D51" s="6">
        <f t="shared" si="10"/>
        <v>738</v>
      </c>
      <c r="E51" s="6">
        <v>359</v>
      </c>
      <c r="F51" s="6">
        <v>379</v>
      </c>
      <c r="G51" s="6">
        <f t="shared" si="11"/>
        <v>738</v>
      </c>
      <c r="H51" s="6">
        <v>356</v>
      </c>
      <c r="I51" s="6">
        <v>380</v>
      </c>
      <c r="J51" s="6">
        <f t="shared" si="12"/>
        <v>736</v>
      </c>
      <c r="K51" s="6">
        <v>373</v>
      </c>
      <c r="L51" s="6">
        <v>393</v>
      </c>
      <c r="M51" s="6">
        <f t="shared" si="13"/>
        <v>766</v>
      </c>
      <c r="N51" s="9">
        <f t="shared" si="14"/>
        <v>1481</v>
      </c>
      <c r="O51" s="9">
        <f t="shared" si="14"/>
        <v>1497</v>
      </c>
      <c r="P51" s="9">
        <f t="shared" si="15"/>
        <v>2978</v>
      </c>
      <c r="Q51" s="1"/>
      <c r="R51" s="1"/>
      <c r="S51" s="1"/>
      <c r="T51" s="1"/>
      <c r="U51" s="1"/>
      <c r="V51" s="1"/>
      <c r="W51" s="1"/>
      <c r="X51" s="1"/>
      <c r="Y51" s="1"/>
    </row>
    <row r="52" spans="1:25">
      <c r="A52" s="17" t="s">
        <v>43</v>
      </c>
      <c r="B52" s="6">
        <v>358</v>
      </c>
      <c r="C52" s="6">
        <v>335</v>
      </c>
      <c r="D52" s="6">
        <f t="shared" si="10"/>
        <v>693</v>
      </c>
      <c r="E52" s="6">
        <v>314</v>
      </c>
      <c r="F52" s="6">
        <v>327</v>
      </c>
      <c r="G52" s="6">
        <f t="shared" si="11"/>
        <v>641</v>
      </c>
      <c r="H52" s="6">
        <v>317</v>
      </c>
      <c r="I52" s="6">
        <v>325</v>
      </c>
      <c r="J52" s="6">
        <f t="shared" si="12"/>
        <v>642</v>
      </c>
      <c r="K52" s="6">
        <v>244</v>
      </c>
      <c r="L52" s="6">
        <v>271</v>
      </c>
      <c r="M52" s="6">
        <f t="shared" si="13"/>
        <v>515</v>
      </c>
      <c r="N52" s="9">
        <f t="shared" si="14"/>
        <v>1233</v>
      </c>
      <c r="O52" s="9">
        <f t="shared" si="14"/>
        <v>1258</v>
      </c>
      <c r="P52" s="9">
        <f t="shared" si="15"/>
        <v>2491</v>
      </c>
      <c r="Q52" s="1"/>
      <c r="R52" s="1"/>
      <c r="S52" s="1"/>
      <c r="T52" s="1"/>
      <c r="U52" s="1"/>
      <c r="V52" s="1"/>
      <c r="W52" s="1"/>
      <c r="X52" s="1"/>
      <c r="Y52" s="1"/>
    </row>
    <row r="53" spans="1:25">
      <c r="A53" s="18" t="s">
        <v>33</v>
      </c>
      <c r="B53" s="6">
        <v>309</v>
      </c>
      <c r="C53" s="6">
        <v>305</v>
      </c>
      <c r="D53" s="6">
        <f t="shared" si="10"/>
        <v>614</v>
      </c>
      <c r="E53" s="6">
        <v>308</v>
      </c>
      <c r="F53" s="6">
        <v>327</v>
      </c>
      <c r="G53" s="6">
        <f t="shared" si="11"/>
        <v>635</v>
      </c>
      <c r="H53" s="6">
        <v>263</v>
      </c>
      <c r="I53" s="6">
        <v>266</v>
      </c>
      <c r="J53" s="6">
        <f t="shared" si="12"/>
        <v>529</v>
      </c>
      <c r="K53" s="6">
        <v>149</v>
      </c>
      <c r="L53" s="6">
        <v>207</v>
      </c>
      <c r="M53" s="6">
        <f t="shared" si="13"/>
        <v>356</v>
      </c>
      <c r="N53" s="9">
        <f t="shared" si="14"/>
        <v>1029</v>
      </c>
      <c r="O53" s="9">
        <f t="shared" si="14"/>
        <v>1105</v>
      </c>
      <c r="P53" s="9">
        <f t="shared" si="15"/>
        <v>2134</v>
      </c>
      <c r="Q53" s="1"/>
      <c r="R53" s="1"/>
      <c r="S53" s="1"/>
      <c r="T53" s="1"/>
      <c r="U53" s="1"/>
      <c r="V53" s="1"/>
      <c r="W53" s="1"/>
      <c r="X53" s="1"/>
      <c r="Y53" s="1"/>
    </row>
    <row r="54" spans="1:25">
      <c r="A54" s="18" t="s">
        <v>53</v>
      </c>
      <c r="B54" s="6">
        <v>69</v>
      </c>
      <c r="C54" s="6">
        <v>69</v>
      </c>
      <c r="D54" s="6">
        <f t="shared" si="10"/>
        <v>138</v>
      </c>
      <c r="E54" s="6">
        <v>92</v>
      </c>
      <c r="F54" s="6">
        <v>75</v>
      </c>
      <c r="G54" s="6">
        <f t="shared" si="11"/>
        <v>167</v>
      </c>
      <c r="H54" s="6">
        <v>84</v>
      </c>
      <c r="I54" s="6">
        <v>72</v>
      </c>
      <c r="J54" s="6">
        <f t="shared" si="12"/>
        <v>156</v>
      </c>
      <c r="K54" s="6">
        <v>48</v>
      </c>
      <c r="L54" s="6">
        <v>62</v>
      </c>
      <c r="M54" s="6">
        <f t="shared" si="13"/>
        <v>110</v>
      </c>
      <c r="N54" s="9">
        <f t="shared" si="14"/>
        <v>293</v>
      </c>
      <c r="O54" s="9">
        <f t="shared" si="14"/>
        <v>278</v>
      </c>
      <c r="P54" s="9">
        <f t="shared" si="15"/>
        <v>571</v>
      </c>
      <c r="Q54" s="1"/>
      <c r="R54" s="1"/>
      <c r="S54" s="1"/>
      <c r="T54" s="1"/>
      <c r="U54" s="1"/>
      <c r="V54" s="1"/>
      <c r="W54" s="1"/>
      <c r="X54" s="1"/>
      <c r="Y54" s="1"/>
    </row>
    <row r="55" spans="1:25">
      <c r="A55" s="18" t="s">
        <v>48</v>
      </c>
      <c r="B55" s="6">
        <v>51</v>
      </c>
      <c r="C55" s="6">
        <v>37</v>
      </c>
      <c r="D55" s="6">
        <f t="shared" si="10"/>
        <v>88</v>
      </c>
      <c r="E55" s="6">
        <v>55</v>
      </c>
      <c r="F55" s="6">
        <v>49</v>
      </c>
      <c r="G55" s="6">
        <f t="shared" si="11"/>
        <v>104</v>
      </c>
      <c r="H55" s="6">
        <v>52</v>
      </c>
      <c r="I55" s="6">
        <v>39</v>
      </c>
      <c r="J55" s="6">
        <f t="shared" si="12"/>
        <v>91</v>
      </c>
      <c r="K55" s="6">
        <v>37</v>
      </c>
      <c r="L55" s="6">
        <v>28</v>
      </c>
      <c r="M55" s="6">
        <f t="shared" si="13"/>
        <v>65</v>
      </c>
      <c r="N55" s="9">
        <f t="shared" si="14"/>
        <v>195</v>
      </c>
      <c r="O55" s="9">
        <f t="shared" si="14"/>
        <v>153</v>
      </c>
      <c r="P55" s="9">
        <f t="shared" si="15"/>
        <v>348</v>
      </c>
      <c r="Q55" s="1"/>
      <c r="R55" s="1"/>
      <c r="S55" s="1"/>
      <c r="T55" s="1"/>
      <c r="U55" s="1"/>
      <c r="V55" s="1"/>
      <c r="W55" s="1"/>
      <c r="X55" s="1"/>
      <c r="Y55" s="1"/>
    </row>
    <row r="56" spans="1:25">
      <c r="A56" s="2" t="s">
        <v>15</v>
      </c>
      <c r="B56" s="9">
        <f t="shared" ref="B56:P56" si="16">SUM(B46:B55)</f>
        <v>1851</v>
      </c>
      <c r="C56" s="9">
        <f t="shared" si="16"/>
        <v>1808</v>
      </c>
      <c r="D56" s="9">
        <f t="shared" si="16"/>
        <v>4443</v>
      </c>
      <c r="E56" s="9">
        <f t="shared" si="16"/>
        <v>1758</v>
      </c>
      <c r="F56" s="9">
        <f t="shared" si="16"/>
        <v>1839</v>
      </c>
      <c r="G56" s="9">
        <f t="shared" si="16"/>
        <v>4141</v>
      </c>
      <c r="H56" s="9">
        <f t="shared" si="16"/>
        <v>1721</v>
      </c>
      <c r="I56" s="9">
        <f t="shared" si="16"/>
        <v>1772</v>
      </c>
      <c r="J56" s="9">
        <f t="shared" si="16"/>
        <v>3970</v>
      </c>
      <c r="K56" s="9">
        <f t="shared" si="16"/>
        <v>1447</v>
      </c>
      <c r="L56" s="9">
        <f t="shared" si="16"/>
        <v>1484</v>
      </c>
      <c r="M56" s="9">
        <f t="shared" si="16"/>
        <v>3503</v>
      </c>
      <c r="N56" s="9">
        <f t="shared" si="16"/>
        <v>6777</v>
      </c>
      <c r="O56" s="9">
        <f t="shared" si="16"/>
        <v>6903</v>
      </c>
      <c r="P56" s="9">
        <f t="shared" si="16"/>
        <v>16057</v>
      </c>
      <c r="Q56" s="1"/>
      <c r="R56" s="1"/>
      <c r="S56" s="1"/>
      <c r="T56" s="1"/>
      <c r="U56" s="1"/>
      <c r="V56" s="1"/>
      <c r="W56" s="1"/>
      <c r="X56" s="1"/>
      <c r="Y56" s="1"/>
    </row>
    <row r="58" spans="1:25">
      <c r="A58" s="3" t="s">
        <v>24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61" spans="1:25">
      <c r="A61" s="7"/>
      <c r="B61" s="7"/>
      <c r="C61" s="7"/>
      <c r="D61" s="7"/>
      <c r="E61" s="1"/>
      <c r="F61" s="1"/>
      <c r="G61" s="1"/>
      <c r="H61" s="1"/>
      <c r="I61" s="1"/>
      <c r="J61" s="1"/>
      <c r="K61" s="1"/>
      <c r="L61" s="1"/>
      <c r="M61" s="1"/>
      <c r="N61" s="1"/>
      <c r="O61" s="3" t="s">
        <v>25</v>
      </c>
      <c r="P61" s="1"/>
      <c r="Q61" s="1"/>
      <c r="R61" s="1"/>
      <c r="S61" s="1"/>
      <c r="T61" s="1"/>
      <c r="U61" s="1"/>
      <c r="V61" s="1"/>
      <c r="W61" s="1"/>
      <c r="X61" s="1"/>
      <c r="Y61" s="1"/>
    </row>
    <row r="64" spans="1: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</row>
    <row r="65" spans="1: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7" t="s">
        <v>26</v>
      </c>
      <c r="P65" s="27"/>
      <c r="Q65" s="27"/>
      <c r="R65" s="27"/>
      <c r="S65" s="27"/>
      <c r="T65" s="27"/>
      <c r="U65" s="27"/>
      <c r="V65" s="27"/>
      <c r="W65" s="27"/>
      <c r="X65" s="27"/>
      <c r="Y65" s="27"/>
    </row>
  </sheetData>
  <mergeCells count="36">
    <mergeCell ref="O65:Y65"/>
    <mergeCell ref="W22:Y22"/>
    <mergeCell ref="A44:A45"/>
    <mergeCell ref="B44:D44"/>
    <mergeCell ref="E44:G44"/>
    <mergeCell ref="H44:J44"/>
    <mergeCell ref="K44:M44"/>
    <mergeCell ref="N44:P44"/>
    <mergeCell ref="B16:O16"/>
    <mergeCell ref="P16:Y16"/>
    <mergeCell ref="A22:A23"/>
    <mergeCell ref="B22:D22"/>
    <mergeCell ref="E22:G22"/>
    <mergeCell ref="H22:J22"/>
    <mergeCell ref="K22:M22"/>
    <mergeCell ref="N22:P22"/>
    <mergeCell ref="Q22:S22"/>
    <mergeCell ref="T22:V22"/>
    <mergeCell ref="B13:O13"/>
    <mergeCell ref="P13:Y13"/>
    <mergeCell ref="B14:O14"/>
    <mergeCell ref="P14:Y14"/>
    <mergeCell ref="B15:O15"/>
    <mergeCell ref="P15:Y15"/>
    <mergeCell ref="B10:O10"/>
    <mergeCell ref="P10:Y10"/>
    <mergeCell ref="B11:O11"/>
    <mergeCell ref="P11:Y11"/>
    <mergeCell ref="B12:O12"/>
    <mergeCell ref="P12:Y12"/>
    <mergeCell ref="A1:Y1"/>
    <mergeCell ref="A2:Y2"/>
    <mergeCell ref="B8:O8"/>
    <mergeCell ref="P8:Y8"/>
    <mergeCell ref="B9:O9"/>
    <mergeCell ref="P9:Y9"/>
  </mergeCells>
  <pageMargins left="0.28000000000000003" right="0.34" top="1.1000000000000001" bottom="0.28000000000000003" header="0.3" footer="0.3"/>
  <pageSetup paperSize="1001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65"/>
  <sheetViews>
    <sheetView topLeftCell="A38" workbookViewId="0">
      <selection activeCell="F68" sqref="E68:F68"/>
    </sheetView>
  </sheetViews>
  <sheetFormatPr defaultRowHeight="15"/>
  <cols>
    <col min="1" max="1" width="29.85546875" customWidth="1"/>
    <col min="2" max="25" width="6" customWidth="1"/>
  </cols>
  <sheetData>
    <row r="1" spans="1: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1:25" ht="15.7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idden="1">
      <c r="A4" s="4" t="s">
        <v>27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idden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idden="1">
      <c r="A6" s="4" t="s">
        <v>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idden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idden="1">
      <c r="A8" s="11" t="s">
        <v>3</v>
      </c>
      <c r="B8" s="21" t="s">
        <v>4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 t="s">
        <v>5</v>
      </c>
      <c r="Q8" s="21"/>
      <c r="R8" s="21"/>
      <c r="S8" s="21"/>
      <c r="T8" s="21"/>
      <c r="U8" s="21"/>
      <c r="V8" s="21"/>
      <c r="W8" s="21"/>
      <c r="X8" s="21"/>
      <c r="Y8" s="21"/>
    </row>
    <row r="9" spans="1:25" hidden="1">
      <c r="A9" s="12" t="s">
        <v>28</v>
      </c>
      <c r="B9" s="22" t="s">
        <v>29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2" t="s">
        <v>30</v>
      </c>
      <c r="Q9" s="23"/>
      <c r="R9" s="23"/>
      <c r="S9" s="23"/>
      <c r="T9" s="23"/>
      <c r="U9" s="23"/>
      <c r="V9" s="23"/>
      <c r="W9" s="23"/>
      <c r="X9" s="23"/>
      <c r="Y9" s="23"/>
    </row>
    <row r="10" spans="1:25" hidden="1">
      <c r="A10" s="12" t="s">
        <v>31</v>
      </c>
      <c r="B10" s="22" t="s">
        <v>32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2" t="s">
        <v>35</v>
      </c>
      <c r="Q10" s="23"/>
      <c r="R10" s="23"/>
      <c r="S10" s="23"/>
      <c r="T10" s="23"/>
      <c r="U10" s="23"/>
      <c r="V10" s="23"/>
      <c r="W10" s="23"/>
      <c r="X10" s="23"/>
      <c r="Y10" s="23"/>
    </row>
    <row r="11" spans="1:25" hidden="1">
      <c r="A11" s="12" t="s">
        <v>33</v>
      </c>
      <c r="B11" s="22" t="s">
        <v>34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2" t="s">
        <v>35</v>
      </c>
      <c r="Q11" s="23"/>
      <c r="R11" s="23"/>
      <c r="S11" s="23"/>
      <c r="T11" s="23"/>
      <c r="U11" s="23"/>
      <c r="V11" s="23"/>
      <c r="W11" s="23"/>
      <c r="X11" s="23"/>
      <c r="Y11" s="23"/>
    </row>
    <row r="12" spans="1:25" hidden="1">
      <c r="A12" s="10"/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6"/>
      <c r="P12" s="24"/>
      <c r="Q12" s="25"/>
      <c r="R12" s="25"/>
      <c r="S12" s="25"/>
      <c r="T12" s="25"/>
      <c r="U12" s="25"/>
      <c r="V12" s="25"/>
      <c r="W12" s="25"/>
      <c r="X12" s="25"/>
      <c r="Y12" s="26"/>
    </row>
    <row r="13" spans="1:25" hidden="1">
      <c r="A13" s="10"/>
      <c r="B13" s="24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6"/>
      <c r="P13" s="24"/>
      <c r="Q13" s="25"/>
      <c r="R13" s="25"/>
      <c r="S13" s="25"/>
      <c r="T13" s="25"/>
      <c r="U13" s="25"/>
      <c r="V13" s="25"/>
      <c r="W13" s="25"/>
      <c r="X13" s="25"/>
      <c r="Y13" s="26"/>
    </row>
    <row r="14" spans="1:25" hidden="1">
      <c r="A14" s="10"/>
      <c r="B14" s="24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6"/>
      <c r="P14" s="24"/>
      <c r="Q14" s="25"/>
      <c r="R14" s="25"/>
      <c r="S14" s="25"/>
      <c r="T14" s="25"/>
      <c r="U14" s="25"/>
      <c r="V14" s="25"/>
      <c r="W14" s="25"/>
      <c r="X14" s="25"/>
      <c r="Y14" s="26"/>
    </row>
    <row r="15" spans="1:25" hidden="1">
      <c r="A15" s="10"/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6"/>
      <c r="P15" s="24"/>
      <c r="Q15" s="25"/>
      <c r="R15" s="25"/>
      <c r="S15" s="25"/>
      <c r="T15" s="25"/>
      <c r="U15" s="25"/>
      <c r="V15" s="25"/>
      <c r="W15" s="25"/>
      <c r="X15" s="25"/>
      <c r="Y15" s="26"/>
    </row>
    <row r="16" spans="1:25" hidden="1">
      <c r="A16" s="10"/>
      <c r="B16" s="24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6"/>
      <c r="P16" s="24"/>
      <c r="Q16" s="25"/>
      <c r="R16" s="25"/>
      <c r="S16" s="25"/>
      <c r="T16" s="25"/>
      <c r="U16" s="25"/>
      <c r="V16" s="25"/>
      <c r="W16" s="25"/>
      <c r="X16" s="25"/>
      <c r="Y16" s="26"/>
    </row>
    <row r="17" spans="1:25" hidden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>
      <c r="A19" s="4" t="s">
        <v>62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>
      <c r="A21" s="4" t="s">
        <v>7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>
      <c r="A22" s="21" t="s">
        <v>3</v>
      </c>
      <c r="B22" s="21" t="s">
        <v>8</v>
      </c>
      <c r="C22" s="21"/>
      <c r="D22" s="21"/>
      <c r="E22" s="21" t="s">
        <v>9</v>
      </c>
      <c r="F22" s="21"/>
      <c r="G22" s="21"/>
      <c r="H22" s="21" t="s">
        <v>10</v>
      </c>
      <c r="I22" s="21"/>
      <c r="J22" s="21"/>
      <c r="K22" s="21" t="s">
        <v>11</v>
      </c>
      <c r="L22" s="21"/>
      <c r="M22" s="21"/>
      <c r="N22" s="21" t="s">
        <v>12</v>
      </c>
      <c r="O22" s="21"/>
      <c r="P22" s="21"/>
      <c r="Q22" s="21" t="s">
        <v>13</v>
      </c>
      <c r="R22" s="21"/>
      <c r="S22" s="21"/>
      <c r="T22" s="21" t="s">
        <v>14</v>
      </c>
      <c r="U22" s="21"/>
      <c r="V22" s="21"/>
      <c r="W22" s="21" t="s">
        <v>15</v>
      </c>
      <c r="X22" s="21"/>
      <c r="Y22" s="21"/>
    </row>
    <row r="23" spans="1:25">
      <c r="A23" s="21"/>
      <c r="B23" s="8" t="s">
        <v>16</v>
      </c>
      <c r="C23" s="8" t="s">
        <v>17</v>
      </c>
      <c r="D23" s="8" t="s">
        <v>18</v>
      </c>
      <c r="E23" s="8" t="s">
        <v>16</v>
      </c>
      <c r="F23" s="8" t="s">
        <v>17</v>
      </c>
      <c r="G23" s="8" t="s">
        <v>18</v>
      </c>
      <c r="H23" s="8" t="s">
        <v>16</v>
      </c>
      <c r="I23" s="8" t="s">
        <v>17</v>
      </c>
      <c r="J23" s="8" t="s">
        <v>18</v>
      </c>
      <c r="K23" s="8" t="s">
        <v>16</v>
      </c>
      <c r="L23" s="8" t="s">
        <v>17</v>
      </c>
      <c r="M23" s="8" t="s">
        <v>18</v>
      </c>
      <c r="N23" s="8" t="s">
        <v>16</v>
      </c>
      <c r="O23" s="8" t="s">
        <v>17</v>
      </c>
      <c r="P23" s="8" t="s">
        <v>18</v>
      </c>
      <c r="Q23" s="8" t="s">
        <v>16</v>
      </c>
      <c r="R23" s="8" t="s">
        <v>17</v>
      </c>
      <c r="S23" s="8" t="s">
        <v>18</v>
      </c>
      <c r="T23" s="8" t="s">
        <v>16</v>
      </c>
      <c r="U23" s="8" t="s">
        <v>17</v>
      </c>
      <c r="V23" s="8" t="s">
        <v>18</v>
      </c>
      <c r="W23" s="8" t="s">
        <v>16</v>
      </c>
      <c r="X23" s="8" t="s">
        <v>17</v>
      </c>
      <c r="Y23" s="8" t="s">
        <v>18</v>
      </c>
    </row>
    <row r="24" spans="1:25">
      <c r="A24" s="13" t="s">
        <v>36</v>
      </c>
      <c r="B24" s="6">
        <v>22</v>
      </c>
      <c r="C24" s="6">
        <v>33</v>
      </c>
      <c r="D24" s="6">
        <f>C24+B24</f>
        <v>55</v>
      </c>
      <c r="E24" s="6">
        <v>27</v>
      </c>
      <c r="F24" s="6">
        <v>29</v>
      </c>
      <c r="G24" s="6">
        <f>F24+E24</f>
        <v>56</v>
      </c>
      <c r="H24" s="6">
        <v>33</v>
      </c>
      <c r="I24" s="6">
        <v>27</v>
      </c>
      <c r="J24" s="6">
        <f>I24+H24</f>
        <v>60</v>
      </c>
      <c r="K24" s="6">
        <v>26</v>
      </c>
      <c r="L24" s="6">
        <v>28</v>
      </c>
      <c r="M24" s="6">
        <f>L24+K24</f>
        <v>54</v>
      </c>
      <c r="N24" s="6">
        <v>26</v>
      </c>
      <c r="O24" s="6">
        <v>20</v>
      </c>
      <c r="P24" s="6">
        <f>O24+N24</f>
        <v>46</v>
      </c>
      <c r="Q24" s="6">
        <v>32</v>
      </c>
      <c r="R24" s="6">
        <v>18</v>
      </c>
      <c r="S24" s="6">
        <f>R24+Q24</f>
        <v>50</v>
      </c>
      <c r="T24" s="6">
        <v>23</v>
      </c>
      <c r="U24" s="6">
        <v>22</v>
      </c>
      <c r="V24" s="6">
        <f>U24+T24</f>
        <v>45</v>
      </c>
      <c r="W24" s="9">
        <f>T24+N24+Q24+K24+H24+E24+B24</f>
        <v>189</v>
      </c>
      <c r="X24" s="9">
        <f>U24+O24+R24+L24+I24+F24+C24</f>
        <v>177</v>
      </c>
      <c r="Y24" s="9">
        <f>X24+W24</f>
        <v>366</v>
      </c>
    </row>
    <row r="25" spans="1:25">
      <c r="A25" s="14" t="s">
        <v>37</v>
      </c>
      <c r="B25" s="6">
        <v>43</v>
      </c>
      <c r="C25" s="6">
        <v>41</v>
      </c>
      <c r="D25" s="6">
        <f t="shared" ref="D25:D40" si="0">C25+B25</f>
        <v>84</v>
      </c>
      <c r="E25" s="6">
        <v>60</v>
      </c>
      <c r="F25" s="6">
        <v>58</v>
      </c>
      <c r="G25" s="6">
        <f t="shared" ref="G25:G40" si="1">F25+E25</f>
        <v>118</v>
      </c>
      <c r="H25" s="6">
        <v>81</v>
      </c>
      <c r="I25" s="6">
        <v>61</v>
      </c>
      <c r="J25" s="6">
        <f t="shared" ref="J25:J40" si="2">I25+H25</f>
        <v>142</v>
      </c>
      <c r="K25" s="6">
        <v>69</v>
      </c>
      <c r="L25" s="6">
        <v>60</v>
      </c>
      <c r="M25" s="6">
        <f t="shared" ref="M25:M40" si="3">L25+K25</f>
        <v>129</v>
      </c>
      <c r="N25" s="6">
        <v>69</v>
      </c>
      <c r="O25" s="6">
        <v>47</v>
      </c>
      <c r="P25" s="6">
        <f t="shared" ref="P25:P40" si="4">O25+N25</f>
        <v>116</v>
      </c>
      <c r="Q25" s="6">
        <v>55</v>
      </c>
      <c r="R25" s="6">
        <v>50</v>
      </c>
      <c r="S25" s="6">
        <f t="shared" ref="S25:S40" si="5">R25+Q25</f>
        <v>105</v>
      </c>
      <c r="T25" s="6">
        <v>42</v>
      </c>
      <c r="U25" s="6">
        <v>58</v>
      </c>
      <c r="V25" s="6">
        <f t="shared" ref="V25:V40" si="6">U25+T25</f>
        <v>100</v>
      </c>
      <c r="W25" s="9">
        <f t="shared" ref="W25:X40" si="7">T25+N25+Q25+K25+H25+E25+B25</f>
        <v>419</v>
      </c>
      <c r="X25" s="9">
        <f t="shared" si="7"/>
        <v>375</v>
      </c>
      <c r="Y25" s="9">
        <f t="shared" ref="Y25:Y40" si="8">X25+W25</f>
        <v>794</v>
      </c>
    </row>
    <row r="26" spans="1:25">
      <c r="A26" s="14" t="s">
        <v>38</v>
      </c>
      <c r="B26" s="6">
        <v>87</v>
      </c>
      <c r="C26" s="6">
        <v>89</v>
      </c>
      <c r="D26" s="6">
        <f t="shared" si="0"/>
        <v>176</v>
      </c>
      <c r="E26" s="6">
        <v>130</v>
      </c>
      <c r="F26" s="6">
        <v>145</v>
      </c>
      <c r="G26" s="6">
        <f t="shared" si="1"/>
        <v>275</v>
      </c>
      <c r="H26" s="6">
        <v>206</v>
      </c>
      <c r="I26" s="6">
        <v>197</v>
      </c>
      <c r="J26" s="6">
        <f t="shared" si="2"/>
        <v>403</v>
      </c>
      <c r="K26" s="6">
        <v>196</v>
      </c>
      <c r="L26" s="6">
        <v>180</v>
      </c>
      <c r="M26" s="6">
        <f t="shared" si="3"/>
        <v>376</v>
      </c>
      <c r="N26" s="6">
        <v>176</v>
      </c>
      <c r="O26" s="6">
        <v>171</v>
      </c>
      <c r="P26" s="6">
        <f t="shared" si="4"/>
        <v>347</v>
      </c>
      <c r="Q26" s="6">
        <v>190</v>
      </c>
      <c r="R26" s="6">
        <v>180</v>
      </c>
      <c r="S26" s="6">
        <f t="shared" si="5"/>
        <v>370</v>
      </c>
      <c r="T26" s="6">
        <v>226</v>
      </c>
      <c r="U26" s="6">
        <v>194</v>
      </c>
      <c r="V26" s="6">
        <f t="shared" si="6"/>
        <v>420</v>
      </c>
      <c r="W26" s="9">
        <f t="shared" si="7"/>
        <v>1211</v>
      </c>
      <c r="X26" s="9">
        <f t="shared" si="7"/>
        <v>1156</v>
      </c>
      <c r="Y26" s="9">
        <f t="shared" si="8"/>
        <v>2367</v>
      </c>
    </row>
    <row r="27" spans="1:25">
      <c r="A27" s="14" t="s">
        <v>55</v>
      </c>
      <c r="B27" s="6">
        <v>60</v>
      </c>
      <c r="C27" s="6">
        <v>68</v>
      </c>
      <c r="D27" s="6">
        <f t="shared" si="0"/>
        <v>128</v>
      </c>
      <c r="E27" s="6">
        <v>84</v>
      </c>
      <c r="F27" s="6">
        <v>86</v>
      </c>
      <c r="G27" s="6">
        <f t="shared" si="1"/>
        <v>170</v>
      </c>
      <c r="H27" s="6">
        <v>118</v>
      </c>
      <c r="I27" s="6">
        <v>108</v>
      </c>
      <c r="J27" s="6">
        <f t="shared" si="2"/>
        <v>226</v>
      </c>
      <c r="K27" s="6">
        <v>119</v>
      </c>
      <c r="L27" s="6">
        <v>120</v>
      </c>
      <c r="M27" s="6">
        <f t="shared" si="3"/>
        <v>239</v>
      </c>
      <c r="N27" s="6">
        <v>111</v>
      </c>
      <c r="O27" s="6">
        <v>125</v>
      </c>
      <c r="P27" s="6">
        <f t="shared" si="4"/>
        <v>236</v>
      </c>
      <c r="Q27" s="6">
        <v>124</v>
      </c>
      <c r="R27" s="6">
        <v>110</v>
      </c>
      <c r="S27" s="6">
        <f t="shared" si="5"/>
        <v>234</v>
      </c>
      <c r="T27" s="6">
        <v>110</v>
      </c>
      <c r="U27" s="6">
        <v>115</v>
      </c>
      <c r="V27" s="6">
        <f t="shared" si="6"/>
        <v>225</v>
      </c>
      <c r="W27" s="9">
        <f t="shared" si="7"/>
        <v>726</v>
      </c>
      <c r="X27" s="9">
        <f t="shared" si="7"/>
        <v>732</v>
      </c>
      <c r="Y27" s="9">
        <f t="shared" si="8"/>
        <v>1458</v>
      </c>
    </row>
    <row r="28" spans="1:25">
      <c r="A28" s="14" t="s">
        <v>39</v>
      </c>
      <c r="B28" s="6">
        <v>145</v>
      </c>
      <c r="C28" s="6">
        <v>120</v>
      </c>
      <c r="D28" s="6">
        <f t="shared" si="0"/>
        <v>265</v>
      </c>
      <c r="E28" s="6">
        <v>214</v>
      </c>
      <c r="F28" s="6">
        <v>196</v>
      </c>
      <c r="G28" s="6">
        <f t="shared" si="1"/>
        <v>410</v>
      </c>
      <c r="H28" s="6">
        <v>227</v>
      </c>
      <c r="I28" s="6">
        <v>177</v>
      </c>
      <c r="J28" s="6">
        <f t="shared" si="2"/>
        <v>404</v>
      </c>
      <c r="K28" s="6">
        <v>216</v>
      </c>
      <c r="L28" s="6">
        <v>195</v>
      </c>
      <c r="M28" s="6">
        <f t="shared" si="3"/>
        <v>411</v>
      </c>
      <c r="N28" s="6">
        <v>169</v>
      </c>
      <c r="O28" s="6">
        <v>220</v>
      </c>
      <c r="P28" s="6">
        <f t="shared" si="4"/>
        <v>389</v>
      </c>
      <c r="Q28" s="6">
        <v>212</v>
      </c>
      <c r="R28" s="6">
        <v>166</v>
      </c>
      <c r="S28" s="6">
        <f t="shared" si="5"/>
        <v>378</v>
      </c>
      <c r="T28" s="6">
        <v>208</v>
      </c>
      <c r="U28" s="6">
        <v>193</v>
      </c>
      <c r="V28" s="6">
        <f t="shared" si="6"/>
        <v>401</v>
      </c>
      <c r="W28" s="9">
        <f t="shared" si="7"/>
        <v>1391</v>
      </c>
      <c r="X28" s="9">
        <f t="shared" si="7"/>
        <v>1267</v>
      </c>
      <c r="Y28" s="9">
        <f t="shared" si="8"/>
        <v>2658</v>
      </c>
    </row>
    <row r="29" spans="1:25">
      <c r="A29" s="14" t="s">
        <v>40</v>
      </c>
      <c r="B29" s="6">
        <v>73</v>
      </c>
      <c r="C29" s="6">
        <v>76</v>
      </c>
      <c r="D29" s="6">
        <f t="shared" si="0"/>
        <v>149</v>
      </c>
      <c r="E29" s="6">
        <v>78</v>
      </c>
      <c r="F29" s="6">
        <v>86</v>
      </c>
      <c r="G29" s="6">
        <f t="shared" si="1"/>
        <v>164</v>
      </c>
      <c r="H29" s="6">
        <v>141</v>
      </c>
      <c r="I29" s="6">
        <v>132</v>
      </c>
      <c r="J29" s="6">
        <f t="shared" si="2"/>
        <v>273</v>
      </c>
      <c r="K29" s="6">
        <v>103</v>
      </c>
      <c r="L29" s="6">
        <v>117</v>
      </c>
      <c r="M29" s="6">
        <f t="shared" si="3"/>
        <v>220</v>
      </c>
      <c r="N29" s="6">
        <v>125</v>
      </c>
      <c r="O29" s="6">
        <v>94</v>
      </c>
      <c r="P29" s="6">
        <f t="shared" si="4"/>
        <v>219</v>
      </c>
      <c r="Q29" s="6">
        <v>119</v>
      </c>
      <c r="R29" s="6">
        <v>103</v>
      </c>
      <c r="S29" s="6">
        <f t="shared" si="5"/>
        <v>222</v>
      </c>
      <c r="T29" s="6">
        <v>95</v>
      </c>
      <c r="U29" s="6">
        <v>120</v>
      </c>
      <c r="V29" s="6">
        <f t="shared" si="6"/>
        <v>215</v>
      </c>
      <c r="W29" s="9">
        <f t="shared" si="7"/>
        <v>734</v>
      </c>
      <c r="X29" s="9">
        <f t="shared" si="7"/>
        <v>728</v>
      </c>
      <c r="Y29" s="9">
        <f t="shared" si="8"/>
        <v>1462</v>
      </c>
    </row>
    <row r="30" spans="1:25">
      <c r="A30" s="14" t="s">
        <v>41</v>
      </c>
      <c r="B30" s="6">
        <v>13</v>
      </c>
      <c r="C30" s="6">
        <v>20</v>
      </c>
      <c r="D30" s="6">
        <f t="shared" si="0"/>
        <v>33</v>
      </c>
      <c r="E30" s="6">
        <v>34</v>
      </c>
      <c r="F30" s="6">
        <v>21</v>
      </c>
      <c r="G30" s="6">
        <f t="shared" si="1"/>
        <v>55</v>
      </c>
      <c r="H30" s="6">
        <v>32</v>
      </c>
      <c r="I30" s="6">
        <v>22</v>
      </c>
      <c r="J30" s="6">
        <f t="shared" si="2"/>
        <v>54</v>
      </c>
      <c r="K30" s="6">
        <v>19</v>
      </c>
      <c r="L30" s="6">
        <v>21</v>
      </c>
      <c r="M30" s="6">
        <f t="shared" si="3"/>
        <v>40</v>
      </c>
      <c r="N30" s="6">
        <v>27</v>
      </c>
      <c r="O30" s="6">
        <v>17</v>
      </c>
      <c r="P30" s="6">
        <f t="shared" si="4"/>
        <v>44</v>
      </c>
      <c r="Q30" s="6">
        <v>23</v>
      </c>
      <c r="R30" s="6">
        <v>27</v>
      </c>
      <c r="S30" s="6">
        <f t="shared" si="5"/>
        <v>50</v>
      </c>
      <c r="T30" s="6">
        <v>22</v>
      </c>
      <c r="U30" s="6">
        <v>21</v>
      </c>
      <c r="V30" s="6">
        <f t="shared" si="6"/>
        <v>43</v>
      </c>
      <c r="W30" s="9">
        <f t="shared" si="7"/>
        <v>170</v>
      </c>
      <c r="X30" s="9">
        <f t="shared" si="7"/>
        <v>149</v>
      </c>
      <c r="Y30" s="9">
        <f t="shared" si="8"/>
        <v>319</v>
      </c>
    </row>
    <row r="31" spans="1:25">
      <c r="A31" s="14" t="s">
        <v>42</v>
      </c>
      <c r="B31" s="6">
        <v>6</v>
      </c>
      <c r="C31" s="6">
        <v>12</v>
      </c>
      <c r="D31" s="6">
        <f t="shared" si="0"/>
        <v>18</v>
      </c>
      <c r="E31" s="6">
        <v>16</v>
      </c>
      <c r="F31" s="6">
        <v>7</v>
      </c>
      <c r="G31" s="6">
        <f t="shared" si="1"/>
        <v>23</v>
      </c>
      <c r="H31" s="6">
        <v>8</v>
      </c>
      <c r="I31" s="6">
        <v>7</v>
      </c>
      <c r="J31" s="6">
        <f t="shared" si="2"/>
        <v>15</v>
      </c>
      <c r="K31" s="6">
        <v>11</v>
      </c>
      <c r="L31" s="6">
        <v>9</v>
      </c>
      <c r="M31" s="6">
        <f t="shared" si="3"/>
        <v>20</v>
      </c>
      <c r="N31" s="6">
        <v>11</v>
      </c>
      <c r="O31" s="6">
        <v>9</v>
      </c>
      <c r="P31" s="6">
        <f t="shared" si="4"/>
        <v>20</v>
      </c>
      <c r="Q31" s="6">
        <v>7</v>
      </c>
      <c r="R31" s="6">
        <v>6</v>
      </c>
      <c r="S31" s="6">
        <f t="shared" si="5"/>
        <v>13</v>
      </c>
      <c r="T31" s="6">
        <v>16</v>
      </c>
      <c r="U31" s="6">
        <v>7</v>
      </c>
      <c r="V31" s="6">
        <f t="shared" si="6"/>
        <v>23</v>
      </c>
      <c r="W31" s="9">
        <f t="shared" si="7"/>
        <v>75</v>
      </c>
      <c r="X31" s="9">
        <f t="shared" si="7"/>
        <v>57</v>
      </c>
      <c r="Y31" s="9">
        <f t="shared" si="8"/>
        <v>132</v>
      </c>
    </row>
    <row r="32" spans="1:25">
      <c r="A32" s="14" t="s">
        <v>43</v>
      </c>
      <c r="B32" s="6">
        <v>240</v>
      </c>
      <c r="C32" s="6">
        <v>232</v>
      </c>
      <c r="D32" s="6">
        <f t="shared" si="0"/>
        <v>472</v>
      </c>
      <c r="E32" s="6">
        <v>380</v>
      </c>
      <c r="F32" s="6">
        <v>350</v>
      </c>
      <c r="G32" s="6">
        <f t="shared" si="1"/>
        <v>730</v>
      </c>
      <c r="H32" s="6">
        <v>294</v>
      </c>
      <c r="I32" s="6">
        <v>284</v>
      </c>
      <c r="J32" s="6">
        <f t="shared" si="2"/>
        <v>578</v>
      </c>
      <c r="K32" s="6">
        <v>284</v>
      </c>
      <c r="L32" s="6">
        <v>302</v>
      </c>
      <c r="M32" s="6">
        <f t="shared" si="3"/>
        <v>586</v>
      </c>
      <c r="N32" s="6">
        <v>255</v>
      </c>
      <c r="O32" s="6">
        <v>284</v>
      </c>
      <c r="P32" s="6">
        <f t="shared" si="4"/>
        <v>539</v>
      </c>
      <c r="Q32" s="6">
        <v>257</v>
      </c>
      <c r="R32" s="6">
        <v>304</v>
      </c>
      <c r="S32" s="6">
        <f t="shared" si="5"/>
        <v>561</v>
      </c>
      <c r="T32" s="6">
        <v>266</v>
      </c>
      <c r="U32" s="6">
        <v>284</v>
      </c>
      <c r="V32" s="6">
        <f t="shared" si="6"/>
        <v>550</v>
      </c>
      <c r="W32" s="9">
        <f t="shared" si="7"/>
        <v>1976</v>
      </c>
      <c r="X32" s="9">
        <f t="shared" si="7"/>
        <v>2040</v>
      </c>
      <c r="Y32" s="9">
        <f t="shared" si="8"/>
        <v>4016</v>
      </c>
    </row>
    <row r="33" spans="1:25">
      <c r="A33" s="14" t="s">
        <v>44</v>
      </c>
      <c r="B33" s="6">
        <v>70</v>
      </c>
      <c r="C33" s="6">
        <v>51</v>
      </c>
      <c r="D33" s="6">
        <f t="shared" si="0"/>
        <v>121</v>
      </c>
      <c r="E33" s="6">
        <v>271</v>
      </c>
      <c r="F33" s="6">
        <v>195</v>
      </c>
      <c r="G33" s="6">
        <f t="shared" si="1"/>
        <v>466</v>
      </c>
      <c r="H33" s="6">
        <v>126</v>
      </c>
      <c r="I33" s="6">
        <v>146</v>
      </c>
      <c r="J33" s="6">
        <f t="shared" si="2"/>
        <v>272</v>
      </c>
      <c r="K33" s="6">
        <v>119</v>
      </c>
      <c r="L33" s="6">
        <v>128</v>
      </c>
      <c r="M33" s="6">
        <f t="shared" si="3"/>
        <v>247</v>
      </c>
      <c r="N33" s="6">
        <v>121</v>
      </c>
      <c r="O33" s="6">
        <v>114</v>
      </c>
      <c r="P33" s="6">
        <f t="shared" si="4"/>
        <v>235</v>
      </c>
      <c r="Q33" s="6">
        <v>95</v>
      </c>
      <c r="R33" s="6">
        <v>129</v>
      </c>
      <c r="S33" s="6">
        <f t="shared" si="5"/>
        <v>224</v>
      </c>
      <c r="T33" s="6">
        <v>90</v>
      </c>
      <c r="U33" s="6">
        <v>105</v>
      </c>
      <c r="V33" s="6">
        <f t="shared" si="6"/>
        <v>195</v>
      </c>
      <c r="W33" s="9">
        <f t="shared" si="7"/>
        <v>892</v>
      </c>
      <c r="X33" s="9">
        <f t="shared" si="7"/>
        <v>868</v>
      </c>
      <c r="Y33" s="9">
        <f t="shared" si="8"/>
        <v>1760</v>
      </c>
    </row>
    <row r="34" spans="1:25">
      <c r="A34" s="14" t="s">
        <v>31</v>
      </c>
      <c r="B34" s="6">
        <v>118</v>
      </c>
      <c r="C34" s="6">
        <v>105</v>
      </c>
      <c r="D34" s="6">
        <f t="shared" si="0"/>
        <v>223</v>
      </c>
      <c r="E34" s="6">
        <v>172</v>
      </c>
      <c r="F34" s="6">
        <v>153</v>
      </c>
      <c r="G34" s="6">
        <f t="shared" si="1"/>
        <v>325</v>
      </c>
      <c r="H34" s="6">
        <v>188</v>
      </c>
      <c r="I34" s="6">
        <v>200</v>
      </c>
      <c r="J34" s="6">
        <f t="shared" si="2"/>
        <v>388</v>
      </c>
      <c r="K34" s="6">
        <v>190</v>
      </c>
      <c r="L34" s="6">
        <v>172</v>
      </c>
      <c r="M34" s="6">
        <f t="shared" si="3"/>
        <v>362</v>
      </c>
      <c r="N34" s="6">
        <v>214</v>
      </c>
      <c r="O34" s="6">
        <v>201</v>
      </c>
      <c r="P34" s="6">
        <f t="shared" si="4"/>
        <v>415</v>
      </c>
      <c r="Q34" s="6">
        <v>194</v>
      </c>
      <c r="R34" s="6">
        <v>200</v>
      </c>
      <c r="S34" s="6">
        <f t="shared" si="5"/>
        <v>394</v>
      </c>
      <c r="T34" s="6">
        <v>238</v>
      </c>
      <c r="U34" s="6">
        <v>215</v>
      </c>
      <c r="V34" s="6">
        <f t="shared" si="6"/>
        <v>453</v>
      </c>
      <c r="W34" s="9">
        <f t="shared" si="7"/>
        <v>1314</v>
      </c>
      <c r="X34" s="9">
        <f t="shared" si="7"/>
        <v>1246</v>
      </c>
      <c r="Y34" s="9">
        <f t="shared" si="8"/>
        <v>2560</v>
      </c>
    </row>
    <row r="35" spans="1:25">
      <c r="A35" s="14" t="s">
        <v>54</v>
      </c>
      <c r="B35" s="6">
        <v>182</v>
      </c>
      <c r="C35" s="6">
        <v>141</v>
      </c>
      <c r="D35" s="6">
        <f t="shared" si="0"/>
        <v>323</v>
      </c>
      <c r="E35" s="6">
        <v>196</v>
      </c>
      <c r="F35" s="6">
        <v>384</v>
      </c>
      <c r="G35" s="6">
        <f t="shared" si="1"/>
        <v>580</v>
      </c>
      <c r="H35" s="6">
        <v>188</v>
      </c>
      <c r="I35" s="6">
        <v>190</v>
      </c>
      <c r="J35" s="6">
        <f t="shared" si="2"/>
        <v>378</v>
      </c>
      <c r="K35" s="6">
        <v>218</v>
      </c>
      <c r="L35" s="6">
        <v>183</v>
      </c>
      <c r="M35" s="6">
        <f t="shared" si="3"/>
        <v>401</v>
      </c>
      <c r="N35" s="6">
        <v>205</v>
      </c>
      <c r="O35" s="6">
        <v>198</v>
      </c>
      <c r="P35" s="6">
        <f t="shared" si="4"/>
        <v>403</v>
      </c>
      <c r="Q35" s="6">
        <v>205</v>
      </c>
      <c r="R35" s="6">
        <v>193</v>
      </c>
      <c r="S35" s="6">
        <f t="shared" si="5"/>
        <v>398</v>
      </c>
      <c r="T35" s="6">
        <v>196</v>
      </c>
      <c r="U35" s="6">
        <v>156</v>
      </c>
      <c r="V35" s="6">
        <f t="shared" si="6"/>
        <v>352</v>
      </c>
      <c r="W35" s="9">
        <f t="shared" si="7"/>
        <v>1390</v>
      </c>
      <c r="X35" s="9">
        <f t="shared" si="7"/>
        <v>1445</v>
      </c>
      <c r="Y35" s="9">
        <f t="shared" si="8"/>
        <v>2835</v>
      </c>
    </row>
    <row r="36" spans="1:25">
      <c r="A36" s="14" t="s">
        <v>56</v>
      </c>
      <c r="B36" s="6"/>
      <c r="C36" s="6"/>
      <c r="D36" s="6">
        <f t="shared" si="0"/>
        <v>0</v>
      </c>
      <c r="E36" s="6">
        <v>83</v>
      </c>
      <c r="F36" s="6">
        <v>86</v>
      </c>
      <c r="G36" s="6">
        <f t="shared" si="1"/>
        <v>169</v>
      </c>
      <c r="H36" s="6">
        <v>128</v>
      </c>
      <c r="I36" s="6">
        <v>108</v>
      </c>
      <c r="J36" s="6">
        <f t="shared" si="2"/>
        <v>236</v>
      </c>
      <c r="K36" s="6">
        <v>137</v>
      </c>
      <c r="L36" s="6">
        <v>108</v>
      </c>
      <c r="M36" s="6">
        <f t="shared" si="3"/>
        <v>245</v>
      </c>
      <c r="N36" s="6">
        <v>116</v>
      </c>
      <c r="O36" s="6">
        <v>83</v>
      </c>
      <c r="P36" s="6">
        <f t="shared" si="4"/>
        <v>199</v>
      </c>
      <c r="Q36" s="6">
        <v>108</v>
      </c>
      <c r="R36" s="6">
        <v>102</v>
      </c>
      <c r="S36" s="6">
        <f t="shared" si="5"/>
        <v>210</v>
      </c>
      <c r="T36" s="6">
        <v>120</v>
      </c>
      <c r="U36" s="6">
        <v>115</v>
      </c>
      <c r="V36" s="6">
        <f t="shared" si="6"/>
        <v>235</v>
      </c>
      <c r="W36" s="9">
        <f t="shared" si="7"/>
        <v>692</v>
      </c>
      <c r="X36" s="9">
        <f t="shared" si="7"/>
        <v>602</v>
      </c>
      <c r="Y36" s="9">
        <f t="shared" si="8"/>
        <v>1294</v>
      </c>
    </row>
    <row r="37" spans="1:25">
      <c r="A37" s="14" t="s">
        <v>45</v>
      </c>
      <c r="B37" s="6">
        <v>201</v>
      </c>
      <c r="C37" s="6">
        <v>222</v>
      </c>
      <c r="D37" s="6">
        <f t="shared" si="0"/>
        <v>423</v>
      </c>
      <c r="E37" s="6">
        <v>424</v>
      </c>
      <c r="F37" s="6">
        <v>340</v>
      </c>
      <c r="G37" s="6">
        <f t="shared" si="1"/>
        <v>764</v>
      </c>
      <c r="H37" s="6">
        <v>343</v>
      </c>
      <c r="I37" s="6">
        <v>328</v>
      </c>
      <c r="J37" s="6">
        <f t="shared" si="2"/>
        <v>671</v>
      </c>
      <c r="K37" s="6">
        <v>332</v>
      </c>
      <c r="L37" s="6">
        <v>314</v>
      </c>
      <c r="M37" s="6">
        <f t="shared" si="3"/>
        <v>646</v>
      </c>
      <c r="N37" s="6">
        <v>334</v>
      </c>
      <c r="O37" s="6">
        <v>328</v>
      </c>
      <c r="P37" s="6">
        <f t="shared" si="4"/>
        <v>662</v>
      </c>
      <c r="Q37" s="6">
        <v>365</v>
      </c>
      <c r="R37" s="6">
        <v>312</v>
      </c>
      <c r="S37" s="6">
        <f t="shared" si="5"/>
        <v>677</v>
      </c>
      <c r="T37" s="6">
        <v>308</v>
      </c>
      <c r="U37" s="6">
        <v>289</v>
      </c>
      <c r="V37" s="6">
        <f t="shared" si="6"/>
        <v>597</v>
      </c>
      <c r="W37" s="9">
        <f t="shared" si="7"/>
        <v>2307</v>
      </c>
      <c r="X37" s="9">
        <f t="shared" si="7"/>
        <v>2133</v>
      </c>
      <c r="Y37" s="9">
        <f t="shared" si="8"/>
        <v>4440</v>
      </c>
    </row>
    <row r="38" spans="1:25">
      <c r="A38" s="14" t="s">
        <v>46</v>
      </c>
      <c r="B38" s="6">
        <v>97</v>
      </c>
      <c r="C38" s="6">
        <v>106</v>
      </c>
      <c r="D38" s="6">
        <f t="shared" si="0"/>
        <v>203</v>
      </c>
      <c r="E38" s="6">
        <v>262</v>
      </c>
      <c r="F38" s="6">
        <v>226</v>
      </c>
      <c r="G38" s="6">
        <f t="shared" si="1"/>
        <v>488</v>
      </c>
      <c r="H38" s="6">
        <v>201</v>
      </c>
      <c r="I38" s="6">
        <v>150</v>
      </c>
      <c r="J38" s="6">
        <f t="shared" si="2"/>
        <v>351</v>
      </c>
      <c r="K38" s="6">
        <v>131</v>
      </c>
      <c r="L38" s="6">
        <v>133</v>
      </c>
      <c r="M38" s="6">
        <f t="shared" si="3"/>
        <v>264</v>
      </c>
      <c r="N38" s="6">
        <v>125</v>
      </c>
      <c r="O38" s="6">
        <v>96</v>
      </c>
      <c r="P38" s="6">
        <f t="shared" si="4"/>
        <v>221</v>
      </c>
      <c r="Q38" s="6">
        <v>108</v>
      </c>
      <c r="R38" s="6">
        <v>106</v>
      </c>
      <c r="S38" s="6">
        <f t="shared" si="5"/>
        <v>214</v>
      </c>
      <c r="T38" s="6">
        <v>111</v>
      </c>
      <c r="U38" s="6">
        <v>103</v>
      </c>
      <c r="V38" s="6">
        <f t="shared" si="6"/>
        <v>214</v>
      </c>
      <c r="W38" s="9">
        <f t="shared" si="7"/>
        <v>1035</v>
      </c>
      <c r="X38" s="9">
        <f t="shared" si="7"/>
        <v>920</v>
      </c>
      <c r="Y38" s="9">
        <f t="shared" si="8"/>
        <v>1955</v>
      </c>
    </row>
    <row r="39" spans="1:25">
      <c r="A39" s="14" t="s">
        <v>47</v>
      </c>
      <c r="B39" s="6">
        <v>146</v>
      </c>
      <c r="C39" s="6">
        <v>154</v>
      </c>
      <c r="D39" s="6">
        <f t="shared" si="0"/>
        <v>300</v>
      </c>
      <c r="E39" s="6">
        <v>243</v>
      </c>
      <c r="F39" s="6">
        <v>207</v>
      </c>
      <c r="G39" s="6">
        <f t="shared" si="1"/>
        <v>450</v>
      </c>
      <c r="H39" s="6">
        <v>209</v>
      </c>
      <c r="I39" s="6">
        <v>218</v>
      </c>
      <c r="J39" s="6">
        <f t="shared" si="2"/>
        <v>427</v>
      </c>
      <c r="K39" s="6">
        <v>214</v>
      </c>
      <c r="L39" s="6">
        <v>220</v>
      </c>
      <c r="M39" s="6">
        <f t="shared" si="3"/>
        <v>434</v>
      </c>
      <c r="N39" s="6">
        <v>207</v>
      </c>
      <c r="O39" s="6">
        <v>214</v>
      </c>
      <c r="P39" s="6">
        <f t="shared" si="4"/>
        <v>421</v>
      </c>
      <c r="Q39" s="6">
        <v>198</v>
      </c>
      <c r="R39" s="6">
        <v>211</v>
      </c>
      <c r="S39" s="6">
        <f t="shared" si="5"/>
        <v>409</v>
      </c>
      <c r="T39" s="6">
        <v>210</v>
      </c>
      <c r="U39" s="6">
        <v>188</v>
      </c>
      <c r="V39" s="6">
        <f t="shared" si="6"/>
        <v>398</v>
      </c>
      <c r="W39" s="9">
        <f t="shared" si="7"/>
        <v>1427</v>
      </c>
      <c r="X39" s="9">
        <f t="shared" si="7"/>
        <v>1412</v>
      </c>
      <c r="Y39" s="9">
        <f t="shared" si="8"/>
        <v>2839</v>
      </c>
    </row>
    <row r="40" spans="1:25" ht="15.75" thickBot="1">
      <c r="A40" s="15" t="s">
        <v>48</v>
      </c>
      <c r="B40" s="6">
        <v>57</v>
      </c>
      <c r="C40" s="6">
        <v>57</v>
      </c>
      <c r="D40" s="6">
        <f t="shared" si="0"/>
        <v>114</v>
      </c>
      <c r="E40" s="6">
        <v>99</v>
      </c>
      <c r="F40" s="6">
        <v>88</v>
      </c>
      <c r="G40" s="6">
        <f t="shared" si="1"/>
        <v>187</v>
      </c>
      <c r="H40" s="6">
        <v>61</v>
      </c>
      <c r="I40" s="6">
        <v>40</v>
      </c>
      <c r="J40" s="6">
        <f t="shared" si="2"/>
        <v>101</v>
      </c>
      <c r="K40" s="6">
        <v>47</v>
      </c>
      <c r="L40" s="6">
        <v>25</v>
      </c>
      <c r="M40" s="6">
        <f t="shared" si="3"/>
        <v>72</v>
      </c>
      <c r="N40" s="6">
        <v>36</v>
      </c>
      <c r="O40" s="6">
        <v>33</v>
      </c>
      <c r="P40" s="6">
        <f t="shared" si="4"/>
        <v>69</v>
      </c>
      <c r="Q40" s="6">
        <v>35</v>
      </c>
      <c r="R40" s="6">
        <v>24</v>
      </c>
      <c r="S40" s="6">
        <f t="shared" si="5"/>
        <v>59</v>
      </c>
      <c r="T40" s="6">
        <v>23</v>
      </c>
      <c r="U40" s="6">
        <v>43</v>
      </c>
      <c r="V40" s="6">
        <f t="shared" si="6"/>
        <v>66</v>
      </c>
      <c r="W40" s="9">
        <f t="shared" si="7"/>
        <v>358</v>
      </c>
      <c r="X40" s="9">
        <f t="shared" si="7"/>
        <v>310</v>
      </c>
      <c r="Y40" s="9">
        <f t="shared" si="8"/>
        <v>668</v>
      </c>
    </row>
    <row r="41" spans="1:25">
      <c r="A41" s="2" t="s">
        <v>15</v>
      </c>
      <c r="B41" s="9">
        <f>SUM(B24:B40)</f>
        <v>1560</v>
      </c>
      <c r="C41" s="9">
        <f t="shared" ref="C41:V41" si="9">SUM(C24:C40)</f>
        <v>1527</v>
      </c>
      <c r="D41" s="9">
        <f t="shared" si="9"/>
        <v>3087</v>
      </c>
      <c r="E41" s="9">
        <f t="shared" si="9"/>
        <v>2773</v>
      </c>
      <c r="F41" s="9">
        <f t="shared" si="9"/>
        <v>2657</v>
      </c>
      <c r="G41" s="9">
        <f t="shared" si="9"/>
        <v>5430</v>
      </c>
      <c r="H41" s="9">
        <f t="shared" si="9"/>
        <v>2584</v>
      </c>
      <c r="I41" s="9">
        <f t="shared" si="9"/>
        <v>2395</v>
      </c>
      <c r="J41" s="9">
        <f t="shared" si="9"/>
        <v>4979</v>
      </c>
      <c r="K41" s="9">
        <f t="shared" si="9"/>
        <v>2431</v>
      </c>
      <c r="L41" s="9">
        <f t="shared" si="9"/>
        <v>2315</v>
      </c>
      <c r="M41" s="9">
        <f t="shared" si="9"/>
        <v>4746</v>
      </c>
      <c r="N41" s="9">
        <f t="shared" si="9"/>
        <v>2327</v>
      </c>
      <c r="O41" s="9">
        <f t="shared" si="9"/>
        <v>2254</v>
      </c>
      <c r="P41" s="9">
        <f t="shared" si="9"/>
        <v>4581</v>
      </c>
      <c r="Q41" s="9">
        <f t="shared" si="9"/>
        <v>2327</v>
      </c>
      <c r="R41" s="9">
        <f t="shared" si="9"/>
        <v>2241</v>
      </c>
      <c r="S41" s="9">
        <f t="shared" si="9"/>
        <v>4568</v>
      </c>
      <c r="T41" s="9">
        <f t="shared" si="9"/>
        <v>2304</v>
      </c>
      <c r="U41" s="9">
        <f t="shared" si="9"/>
        <v>2228</v>
      </c>
      <c r="V41" s="9">
        <f t="shared" si="9"/>
        <v>4532</v>
      </c>
      <c r="W41" s="9">
        <f>SUM(W24:W40)</f>
        <v>16306</v>
      </c>
      <c r="X41" s="9">
        <f>SUM(X24:X40)</f>
        <v>15617</v>
      </c>
      <c r="Y41" s="9">
        <f>SUM(Y24:Y40)</f>
        <v>31923</v>
      </c>
    </row>
    <row r="42" spans="1: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>
      <c r="A43" s="4" t="s">
        <v>19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" customHeight="1">
      <c r="A44" s="28" t="s">
        <v>3</v>
      </c>
      <c r="B44" s="30" t="s">
        <v>20</v>
      </c>
      <c r="C44" s="31"/>
      <c r="D44" s="32"/>
      <c r="E44" s="33" t="s">
        <v>21</v>
      </c>
      <c r="F44" s="34"/>
      <c r="G44" s="35"/>
      <c r="H44" s="33" t="s">
        <v>22</v>
      </c>
      <c r="I44" s="34"/>
      <c r="J44" s="35"/>
      <c r="K44" s="33" t="s">
        <v>23</v>
      </c>
      <c r="L44" s="34"/>
      <c r="M44" s="35"/>
      <c r="N44" s="33" t="s">
        <v>15</v>
      </c>
      <c r="O44" s="34"/>
      <c r="P44" s="35"/>
      <c r="Q44" s="1"/>
      <c r="R44" s="1"/>
      <c r="S44" s="1"/>
      <c r="T44" s="1"/>
      <c r="U44" s="1"/>
      <c r="V44" s="1"/>
      <c r="W44" s="1"/>
      <c r="X44" s="1"/>
      <c r="Y44" s="1"/>
    </row>
    <row r="45" spans="1:25">
      <c r="A45" s="29"/>
      <c r="B45" s="8" t="s">
        <v>16</v>
      </c>
      <c r="C45" s="8" t="s">
        <v>17</v>
      </c>
      <c r="D45" s="8" t="s">
        <v>18</v>
      </c>
      <c r="E45" s="8" t="s">
        <v>16</v>
      </c>
      <c r="F45" s="8" t="s">
        <v>17</v>
      </c>
      <c r="G45" s="8" t="s">
        <v>18</v>
      </c>
      <c r="H45" s="8" t="s">
        <v>16</v>
      </c>
      <c r="I45" s="8" t="s">
        <v>17</v>
      </c>
      <c r="J45" s="8" t="s">
        <v>18</v>
      </c>
      <c r="K45" s="8" t="s">
        <v>16</v>
      </c>
      <c r="L45" s="8" t="s">
        <v>17</v>
      </c>
      <c r="M45" s="8" t="s">
        <v>18</v>
      </c>
      <c r="N45" s="8" t="s">
        <v>16</v>
      </c>
      <c r="O45" s="8" t="s">
        <v>17</v>
      </c>
      <c r="P45" s="8" t="s">
        <v>18</v>
      </c>
      <c r="Q45" s="1"/>
      <c r="R45" s="1"/>
      <c r="S45" s="1"/>
      <c r="T45" s="1"/>
      <c r="U45" s="1"/>
      <c r="V45" s="1"/>
      <c r="W45" s="1"/>
      <c r="X45" s="1"/>
      <c r="Y45" s="1"/>
    </row>
    <row r="46" spans="1:25">
      <c r="A46" s="16" t="s">
        <v>28</v>
      </c>
      <c r="B46" s="6"/>
      <c r="C46" s="6"/>
      <c r="D46" s="6">
        <v>784</v>
      </c>
      <c r="E46" s="6"/>
      <c r="F46" s="6"/>
      <c r="G46" s="6">
        <v>544</v>
      </c>
      <c r="H46" s="6"/>
      <c r="I46" s="6"/>
      <c r="J46" s="6">
        <v>477</v>
      </c>
      <c r="K46" s="6"/>
      <c r="L46" s="6"/>
      <c r="M46" s="6">
        <v>572</v>
      </c>
      <c r="N46" s="9">
        <f>K46+H46+E46+B46</f>
        <v>0</v>
      </c>
      <c r="O46" s="9">
        <f>L46+I46+F46+C46</f>
        <v>0</v>
      </c>
      <c r="P46" s="9">
        <f>M46+J46+G46+D46</f>
        <v>2377</v>
      </c>
      <c r="Q46" s="1"/>
      <c r="R46" s="1"/>
      <c r="S46" s="1"/>
      <c r="T46" s="1"/>
      <c r="U46" s="1"/>
      <c r="V46" s="1"/>
      <c r="W46" s="1"/>
      <c r="X46" s="1"/>
      <c r="Y46" s="1"/>
    </row>
    <row r="47" spans="1:25">
      <c r="A47" s="17" t="s">
        <v>49</v>
      </c>
      <c r="B47" s="6">
        <v>65</v>
      </c>
      <c r="C47" s="6">
        <v>105</v>
      </c>
      <c r="D47" s="6">
        <f t="shared" ref="D47:D55" si="10">C47+B47</f>
        <v>170</v>
      </c>
      <c r="E47" s="6">
        <v>64</v>
      </c>
      <c r="F47" s="6">
        <v>112</v>
      </c>
      <c r="G47" s="6">
        <f t="shared" ref="G47:G55" si="11">F47+E47</f>
        <v>176</v>
      </c>
      <c r="H47" s="6">
        <v>59</v>
      </c>
      <c r="I47" s="6">
        <v>122</v>
      </c>
      <c r="J47" s="6">
        <f t="shared" ref="J47:J55" si="12">I47+H47</f>
        <v>181</v>
      </c>
      <c r="K47" s="6">
        <v>71</v>
      </c>
      <c r="L47" s="6">
        <v>93</v>
      </c>
      <c r="M47" s="6">
        <f t="shared" ref="M47:M55" si="13">L47+K47</f>
        <v>164</v>
      </c>
      <c r="N47" s="9">
        <f t="shared" ref="N47:O55" si="14">K47+H47+E47+B47</f>
        <v>259</v>
      </c>
      <c r="O47" s="9">
        <f t="shared" si="14"/>
        <v>432</v>
      </c>
      <c r="P47" s="9">
        <f t="shared" ref="P47:P55" si="15">O47+N47</f>
        <v>691</v>
      </c>
      <c r="Q47" s="1"/>
      <c r="R47" s="1"/>
      <c r="S47" s="1"/>
      <c r="T47" s="1"/>
      <c r="U47" s="1"/>
      <c r="V47" s="1"/>
      <c r="W47" s="1"/>
      <c r="X47" s="1"/>
      <c r="Y47" s="1"/>
    </row>
    <row r="48" spans="1:25">
      <c r="A48" s="18" t="s">
        <v>50</v>
      </c>
      <c r="B48" s="6">
        <v>286</v>
      </c>
      <c r="C48" s="6">
        <v>252</v>
      </c>
      <c r="D48" s="6">
        <f t="shared" si="10"/>
        <v>538</v>
      </c>
      <c r="E48" s="6">
        <v>232</v>
      </c>
      <c r="F48" s="6">
        <v>209</v>
      </c>
      <c r="G48" s="6">
        <f t="shared" si="11"/>
        <v>441</v>
      </c>
      <c r="H48" s="6">
        <v>245</v>
      </c>
      <c r="I48" s="6">
        <v>238</v>
      </c>
      <c r="J48" s="6">
        <f t="shared" si="12"/>
        <v>483</v>
      </c>
      <c r="K48" s="6">
        <v>189</v>
      </c>
      <c r="L48" s="6">
        <v>246</v>
      </c>
      <c r="M48" s="6">
        <f t="shared" si="13"/>
        <v>435</v>
      </c>
      <c r="N48" s="9">
        <f t="shared" si="14"/>
        <v>952</v>
      </c>
      <c r="O48" s="9">
        <f t="shared" si="14"/>
        <v>945</v>
      </c>
      <c r="P48" s="9">
        <f t="shared" si="15"/>
        <v>1897</v>
      </c>
      <c r="Q48" s="1"/>
      <c r="R48" s="1"/>
      <c r="S48" s="1"/>
      <c r="T48" s="1"/>
      <c r="U48" s="1"/>
      <c r="V48" s="1"/>
      <c r="W48" s="1"/>
      <c r="X48" s="1"/>
      <c r="Y48" s="1"/>
    </row>
    <row r="49" spans="1:25">
      <c r="A49" s="17" t="s">
        <v>51</v>
      </c>
      <c r="B49" s="6">
        <v>110</v>
      </c>
      <c r="C49" s="6">
        <v>135</v>
      </c>
      <c r="D49" s="6">
        <f t="shared" si="10"/>
        <v>245</v>
      </c>
      <c r="E49" s="6">
        <v>95</v>
      </c>
      <c r="F49" s="6">
        <v>110</v>
      </c>
      <c r="G49" s="6">
        <f t="shared" si="11"/>
        <v>205</v>
      </c>
      <c r="H49" s="6">
        <v>97</v>
      </c>
      <c r="I49" s="6">
        <v>105</v>
      </c>
      <c r="J49" s="6">
        <f t="shared" si="12"/>
        <v>202</v>
      </c>
      <c r="K49" s="6">
        <v>136</v>
      </c>
      <c r="L49" s="6"/>
      <c r="M49" s="6">
        <f t="shared" si="13"/>
        <v>136</v>
      </c>
      <c r="N49" s="9">
        <f t="shared" si="14"/>
        <v>438</v>
      </c>
      <c r="O49" s="9">
        <f t="shared" si="14"/>
        <v>350</v>
      </c>
      <c r="P49" s="9">
        <f t="shared" si="15"/>
        <v>788</v>
      </c>
      <c r="Q49" s="1"/>
      <c r="R49" s="1"/>
      <c r="S49" s="1"/>
      <c r="T49" s="1"/>
      <c r="U49" s="1"/>
      <c r="V49" s="1"/>
      <c r="W49" s="1"/>
      <c r="X49" s="1"/>
      <c r="Y49" s="1"/>
    </row>
    <row r="50" spans="1:25">
      <c r="A50" s="18" t="s">
        <v>31</v>
      </c>
      <c r="B50" s="6">
        <v>210</v>
      </c>
      <c r="C50" s="6">
        <v>225</v>
      </c>
      <c r="D50" s="6">
        <f t="shared" si="10"/>
        <v>435</v>
      </c>
      <c r="E50" s="6">
        <v>239</v>
      </c>
      <c r="F50" s="6">
        <v>251</v>
      </c>
      <c r="G50" s="6">
        <f t="shared" si="11"/>
        <v>490</v>
      </c>
      <c r="H50" s="6">
        <v>248</v>
      </c>
      <c r="I50" s="6">
        <v>225</v>
      </c>
      <c r="J50" s="6">
        <f t="shared" si="12"/>
        <v>473</v>
      </c>
      <c r="K50" s="6">
        <v>200</v>
      </c>
      <c r="L50" s="6">
        <v>184</v>
      </c>
      <c r="M50" s="6">
        <f t="shared" si="13"/>
        <v>384</v>
      </c>
      <c r="N50" s="9">
        <f t="shared" si="14"/>
        <v>897</v>
      </c>
      <c r="O50" s="9">
        <f t="shared" si="14"/>
        <v>885</v>
      </c>
      <c r="P50" s="9">
        <f t="shared" si="15"/>
        <v>1782</v>
      </c>
      <c r="Q50" s="1"/>
      <c r="R50" s="1"/>
      <c r="S50" s="1"/>
      <c r="T50" s="1"/>
      <c r="U50" s="1"/>
      <c r="V50" s="1"/>
      <c r="W50" s="1"/>
      <c r="X50" s="1"/>
      <c r="Y50" s="1"/>
    </row>
    <row r="51" spans="1:25" ht="16.5" customHeight="1">
      <c r="A51" s="17" t="s">
        <v>52</v>
      </c>
      <c r="B51" s="6">
        <v>393</v>
      </c>
      <c r="C51" s="6">
        <v>345</v>
      </c>
      <c r="D51" s="6">
        <f t="shared" si="10"/>
        <v>738</v>
      </c>
      <c r="E51" s="6">
        <v>359</v>
      </c>
      <c r="F51" s="6">
        <v>379</v>
      </c>
      <c r="G51" s="6">
        <f t="shared" si="11"/>
        <v>738</v>
      </c>
      <c r="H51" s="6">
        <v>356</v>
      </c>
      <c r="I51" s="6">
        <v>380</v>
      </c>
      <c r="J51" s="6">
        <f t="shared" si="12"/>
        <v>736</v>
      </c>
      <c r="K51" s="6">
        <v>373</v>
      </c>
      <c r="L51" s="6">
        <v>393</v>
      </c>
      <c r="M51" s="6">
        <f t="shared" si="13"/>
        <v>766</v>
      </c>
      <c r="N51" s="9">
        <f t="shared" si="14"/>
        <v>1481</v>
      </c>
      <c r="O51" s="9">
        <f t="shared" si="14"/>
        <v>1497</v>
      </c>
      <c r="P51" s="9">
        <f t="shared" si="15"/>
        <v>2978</v>
      </c>
      <c r="Q51" s="1"/>
      <c r="R51" s="1"/>
      <c r="S51" s="1"/>
      <c r="T51" s="1"/>
      <c r="U51" s="1"/>
      <c r="V51" s="1"/>
      <c r="W51" s="1"/>
      <c r="X51" s="1"/>
      <c r="Y51" s="1"/>
    </row>
    <row r="52" spans="1:25">
      <c r="A52" s="17" t="s">
        <v>43</v>
      </c>
      <c r="B52" s="6">
        <v>358</v>
      </c>
      <c r="C52" s="6">
        <v>335</v>
      </c>
      <c r="D52" s="6">
        <f t="shared" si="10"/>
        <v>693</v>
      </c>
      <c r="E52" s="6">
        <v>314</v>
      </c>
      <c r="F52" s="6">
        <v>327</v>
      </c>
      <c r="G52" s="6">
        <f t="shared" si="11"/>
        <v>641</v>
      </c>
      <c r="H52" s="6">
        <v>317</v>
      </c>
      <c r="I52" s="6">
        <v>325</v>
      </c>
      <c r="J52" s="6">
        <f t="shared" si="12"/>
        <v>642</v>
      </c>
      <c r="K52" s="6">
        <v>244</v>
      </c>
      <c r="L52" s="6">
        <v>271</v>
      </c>
      <c r="M52" s="6">
        <f t="shared" si="13"/>
        <v>515</v>
      </c>
      <c r="N52" s="9">
        <f t="shared" si="14"/>
        <v>1233</v>
      </c>
      <c r="O52" s="9">
        <f t="shared" si="14"/>
        <v>1258</v>
      </c>
      <c r="P52" s="9">
        <f t="shared" si="15"/>
        <v>2491</v>
      </c>
      <c r="Q52" s="1"/>
      <c r="R52" s="1"/>
      <c r="S52" s="1"/>
      <c r="T52" s="1"/>
      <c r="U52" s="1"/>
      <c r="V52" s="1"/>
      <c r="W52" s="1"/>
      <c r="X52" s="1"/>
      <c r="Y52" s="1"/>
    </row>
    <row r="53" spans="1:25">
      <c r="A53" s="18" t="s">
        <v>33</v>
      </c>
      <c r="B53" s="6">
        <v>309</v>
      </c>
      <c r="C53" s="6">
        <v>305</v>
      </c>
      <c r="D53" s="6">
        <f t="shared" si="10"/>
        <v>614</v>
      </c>
      <c r="E53" s="6">
        <v>308</v>
      </c>
      <c r="F53" s="6">
        <v>327</v>
      </c>
      <c r="G53" s="6">
        <f t="shared" si="11"/>
        <v>635</v>
      </c>
      <c r="H53" s="6">
        <v>263</v>
      </c>
      <c r="I53" s="6">
        <v>266</v>
      </c>
      <c r="J53" s="6">
        <f t="shared" si="12"/>
        <v>529</v>
      </c>
      <c r="K53" s="6">
        <v>149</v>
      </c>
      <c r="L53" s="6">
        <v>207</v>
      </c>
      <c r="M53" s="6">
        <f t="shared" si="13"/>
        <v>356</v>
      </c>
      <c r="N53" s="9">
        <f t="shared" si="14"/>
        <v>1029</v>
      </c>
      <c r="O53" s="9">
        <f t="shared" si="14"/>
        <v>1105</v>
      </c>
      <c r="P53" s="9">
        <f t="shared" si="15"/>
        <v>2134</v>
      </c>
      <c r="Q53" s="1"/>
      <c r="R53" s="1"/>
      <c r="S53" s="1"/>
      <c r="T53" s="1"/>
      <c r="U53" s="1"/>
      <c r="V53" s="1"/>
      <c r="W53" s="1"/>
      <c r="X53" s="1"/>
      <c r="Y53" s="1"/>
    </row>
    <row r="54" spans="1:25">
      <c r="A54" s="18" t="s">
        <v>53</v>
      </c>
      <c r="B54" s="6">
        <v>69</v>
      </c>
      <c r="C54" s="6">
        <v>69</v>
      </c>
      <c r="D54" s="6">
        <f t="shared" si="10"/>
        <v>138</v>
      </c>
      <c r="E54" s="6">
        <v>92</v>
      </c>
      <c r="F54" s="6">
        <v>75</v>
      </c>
      <c r="G54" s="6">
        <f t="shared" si="11"/>
        <v>167</v>
      </c>
      <c r="H54" s="6">
        <v>84</v>
      </c>
      <c r="I54" s="6">
        <v>72</v>
      </c>
      <c r="J54" s="6">
        <f t="shared" si="12"/>
        <v>156</v>
      </c>
      <c r="K54" s="6">
        <v>48</v>
      </c>
      <c r="L54" s="6">
        <v>62</v>
      </c>
      <c r="M54" s="6">
        <f t="shared" si="13"/>
        <v>110</v>
      </c>
      <c r="N54" s="9">
        <f t="shared" si="14"/>
        <v>293</v>
      </c>
      <c r="O54" s="9">
        <f t="shared" si="14"/>
        <v>278</v>
      </c>
      <c r="P54" s="9">
        <f t="shared" si="15"/>
        <v>571</v>
      </c>
      <c r="Q54" s="1"/>
      <c r="R54" s="1"/>
      <c r="S54" s="1"/>
      <c r="T54" s="1"/>
      <c r="U54" s="1"/>
      <c r="V54" s="1"/>
      <c r="W54" s="1"/>
      <c r="X54" s="1"/>
      <c r="Y54" s="1"/>
    </row>
    <row r="55" spans="1:25">
      <c r="A55" s="18" t="s">
        <v>48</v>
      </c>
      <c r="B55" s="6">
        <v>51</v>
      </c>
      <c r="C55" s="6">
        <v>37</v>
      </c>
      <c r="D55" s="6">
        <f t="shared" si="10"/>
        <v>88</v>
      </c>
      <c r="E55" s="6">
        <v>55</v>
      </c>
      <c r="F55" s="6">
        <v>49</v>
      </c>
      <c r="G55" s="6">
        <f t="shared" si="11"/>
        <v>104</v>
      </c>
      <c r="H55" s="6">
        <v>52</v>
      </c>
      <c r="I55" s="6">
        <v>39</v>
      </c>
      <c r="J55" s="6">
        <f t="shared" si="12"/>
        <v>91</v>
      </c>
      <c r="K55" s="6">
        <v>37</v>
      </c>
      <c r="L55" s="6">
        <v>28</v>
      </c>
      <c r="M55" s="6">
        <f t="shared" si="13"/>
        <v>65</v>
      </c>
      <c r="N55" s="9">
        <f t="shared" si="14"/>
        <v>195</v>
      </c>
      <c r="O55" s="9">
        <f t="shared" si="14"/>
        <v>153</v>
      </c>
      <c r="P55" s="9">
        <f t="shared" si="15"/>
        <v>348</v>
      </c>
      <c r="Q55" s="1"/>
      <c r="R55" s="1"/>
      <c r="S55" s="1"/>
      <c r="T55" s="1"/>
      <c r="U55" s="1"/>
      <c r="V55" s="1"/>
      <c r="W55" s="1"/>
      <c r="X55" s="1"/>
      <c r="Y55" s="1"/>
    </row>
    <row r="56" spans="1:25">
      <c r="A56" s="2" t="s">
        <v>15</v>
      </c>
      <c r="B56" s="9">
        <f t="shared" ref="B56:P56" si="16">SUM(B46:B55)</f>
        <v>1851</v>
      </c>
      <c r="C56" s="9">
        <f t="shared" si="16"/>
        <v>1808</v>
      </c>
      <c r="D56" s="9">
        <f t="shared" si="16"/>
        <v>4443</v>
      </c>
      <c r="E56" s="9">
        <f t="shared" si="16"/>
        <v>1758</v>
      </c>
      <c r="F56" s="9">
        <f t="shared" si="16"/>
        <v>1839</v>
      </c>
      <c r="G56" s="9">
        <f t="shared" si="16"/>
        <v>4141</v>
      </c>
      <c r="H56" s="9">
        <f t="shared" si="16"/>
        <v>1721</v>
      </c>
      <c r="I56" s="9">
        <f t="shared" si="16"/>
        <v>1772</v>
      </c>
      <c r="J56" s="9">
        <f t="shared" si="16"/>
        <v>3970</v>
      </c>
      <c r="K56" s="9">
        <f t="shared" si="16"/>
        <v>1447</v>
      </c>
      <c r="L56" s="9">
        <f t="shared" si="16"/>
        <v>1484</v>
      </c>
      <c r="M56" s="9">
        <f t="shared" si="16"/>
        <v>3503</v>
      </c>
      <c r="N56" s="9">
        <f t="shared" si="16"/>
        <v>6777</v>
      </c>
      <c r="O56" s="9">
        <f t="shared" si="16"/>
        <v>6903</v>
      </c>
      <c r="P56" s="9">
        <f t="shared" si="16"/>
        <v>16057</v>
      </c>
      <c r="Q56" s="1"/>
      <c r="R56" s="1"/>
      <c r="S56" s="1"/>
      <c r="T56" s="1"/>
      <c r="U56" s="1"/>
      <c r="V56" s="1"/>
      <c r="W56" s="1"/>
      <c r="X56" s="1"/>
      <c r="Y56" s="1"/>
    </row>
    <row r="58" spans="1:25">
      <c r="A58" s="3" t="s">
        <v>24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61" spans="1:25">
      <c r="A61" s="7" t="s">
        <v>60</v>
      </c>
      <c r="B61" s="7"/>
      <c r="C61" s="7"/>
      <c r="D61" s="7"/>
      <c r="E61" s="1"/>
      <c r="F61" s="1"/>
      <c r="G61" s="1"/>
      <c r="H61" s="1"/>
      <c r="I61" s="1"/>
      <c r="J61" s="1"/>
      <c r="K61" s="1"/>
      <c r="L61" s="1"/>
      <c r="M61" s="1"/>
      <c r="N61" s="1"/>
      <c r="O61" s="3" t="s">
        <v>25</v>
      </c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>
      <c r="A62" t="s">
        <v>59</v>
      </c>
    </row>
    <row r="64" spans="1: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36" t="s">
        <v>58</v>
      </c>
      <c r="P64" s="36"/>
      <c r="Q64" s="36"/>
      <c r="R64" s="36"/>
      <c r="S64" s="36"/>
      <c r="T64" s="36"/>
      <c r="U64" s="36"/>
      <c r="V64" s="36"/>
      <c r="W64" s="36"/>
      <c r="X64" s="36"/>
      <c r="Y64" s="36"/>
    </row>
    <row r="65" spans="1: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7" t="s">
        <v>57</v>
      </c>
      <c r="P65" s="27"/>
      <c r="Q65" s="27"/>
      <c r="R65" s="27"/>
      <c r="S65" s="27"/>
      <c r="T65" s="27"/>
      <c r="U65" s="27"/>
      <c r="V65" s="27"/>
      <c r="W65" s="27"/>
      <c r="X65" s="27"/>
      <c r="Y65" s="27"/>
    </row>
  </sheetData>
  <mergeCells count="37">
    <mergeCell ref="O65:Y65"/>
    <mergeCell ref="W22:Y22"/>
    <mergeCell ref="A44:A45"/>
    <mergeCell ref="B44:D44"/>
    <mergeCell ref="E44:G44"/>
    <mergeCell ref="H44:J44"/>
    <mergeCell ref="K44:M44"/>
    <mergeCell ref="N44:P44"/>
    <mergeCell ref="O64:Y64"/>
    <mergeCell ref="B16:O16"/>
    <mergeCell ref="P16:Y16"/>
    <mergeCell ref="A22:A23"/>
    <mergeCell ref="B22:D22"/>
    <mergeCell ref="E22:G22"/>
    <mergeCell ref="H22:J22"/>
    <mergeCell ref="K22:M22"/>
    <mergeCell ref="N22:P22"/>
    <mergeCell ref="Q22:S22"/>
    <mergeCell ref="T22:V22"/>
    <mergeCell ref="B13:O13"/>
    <mergeCell ref="P13:Y13"/>
    <mergeCell ref="B14:O14"/>
    <mergeCell ref="P14:Y14"/>
    <mergeCell ref="B15:O15"/>
    <mergeCell ref="P15:Y15"/>
    <mergeCell ref="B10:O10"/>
    <mergeCell ref="P10:Y10"/>
    <mergeCell ref="B11:O11"/>
    <mergeCell ref="P11:Y11"/>
    <mergeCell ref="B12:O12"/>
    <mergeCell ref="P12:Y12"/>
    <mergeCell ref="A1:Y1"/>
    <mergeCell ref="A2:Y2"/>
    <mergeCell ref="B8:O8"/>
    <mergeCell ref="P8:Y8"/>
    <mergeCell ref="B9:O9"/>
    <mergeCell ref="P9:Y9"/>
  </mergeCells>
  <pageMargins left="0.28000000000000003" right="0.34" top="1.1000000000000001" bottom="0.28000000000000003" header="0.3" footer="0.3"/>
  <pageSetup paperSize="1001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58"/>
  <sheetViews>
    <sheetView showZeros="0" tabSelected="1" topLeftCell="A31" zoomScale="85" zoomScaleNormal="85" workbookViewId="0">
      <selection activeCell="A60" sqref="A60"/>
    </sheetView>
  </sheetViews>
  <sheetFormatPr defaultRowHeight="14.25" customHeight="1"/>
  <cols>
    <col min="1" max="1" width="29.85546875" style="37" customWidth="1"/>
    <col min="2" max="25" width="8.28515625" style="37" customWidth="1"/>
    <col min="26" max="31" width="8" style="37" customWidth="1"/>
    <col min="32" max="16384" width="9.140625" style="37"/>
  </cols>
  <sheetData>
    <row r="1" spans="1:35" ht="14.25" customHeight="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3"/>
      <c r="AA1" s="43"/>
      <c r="AB1" s="43"/>
      <c r="AC1" s="43"/>
      <c r="AD1" s="43"/>
      <c r="AE1" s="43"/>
      <c r="AF1" s="43"/>
      <c r="AG1" s="43"/>
      <c r="AH1" s="43"/>
    </row>
    <row r="2" spans="1:35" ht="14.25" customHeight="1">
      <c r="A2" s="44" t="s">
        <v>69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3"/>
      <c r="AA2" s="43"/>
      <c r="AB2" s="43"/>
      <c r="AC2" s="43"/>
      <c r="AD2" s="43"/>
      <c r="AE2" s="43"/>
      <c r="AF2" s="43"/>
      <c r="AG2" s="43"/>
      <c r="AH2" s="43"/>
    </row>
    <row r="3" spans="1:35" ht="14.25" customHeight="1">
      <c r="A3" s="42" t="s">
        <v>70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3"/>
      <c r="AA3" s="43"/>
      <c r="AB3" s="43"/>
      <c r="AC3" s="43"/>
      <c r="AD3" s="43"/>
      <c r="AE3" s="43"/>
      <c r="AF3" s="43"/>
      <c r="AG3" s="43"/>
      <c r="AH3" s="43"/>
      <c r="AI3" s="43"/>
    </row>
    <row r="4" spans="1:35" ht="36.75" customHeight="1">
      <c r="A4" s="44" t="s">
        <v>80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3"/>
      <c r="AA4" s="43"/>
      <c r="AB4" s="43"/>
      <c r="AC4" s="43"/>
      <c r="AD4" s="43"/>
      <c r="AE4" s="43"/>
      <c r="AF4" s="43"/>
      <c r="AG4" s="43"/>
      <c r="AH4" s="43"/>
    </row>
    <row r="5" spans="1:35" ht="14.25" customHeight="1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35" ht="14.25" customHeight="1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35" ht="14.25" customHeight="1">
      <c r="A7" s="46" t="s">
        <v>61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35" ht="14.25" customHeight="1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35" ht="14.25" hidden="1" customHeight="1">
      <c r="A9" s="46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35" ht="14.25" hidden="1" customHeight="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35" ht="14.25" hidden="1" customHeight="1">
      <c r="A11" s="47" t="s">
        <v>3</v>
      </c>
      <c r="B11" s="48" t="s">
        <v>4</v>
      </c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 t="s">
        <v>5</v>
      </c>
      <c r="Q11" s="48"/>
      <c r="R11" s="48"/>
      <c r="S11" s="48"/>
      <c r="T11" s="48"/>
      <c r="U11" s="48"/>
      <c r="V11" s="48"/>
      <c r="W11" s="48"/>
      <c r="X11" s="48"/>
      <c r="Y11" s="48"/>
    </row>
    <row r="12" spans="1:35" ht="14.25" hidden="1" customHeight="1">
      <c r="A12" s="49" t="s">
        <v>28</v>
      </c>
      <c r="B12" s="50" t="s">
        <v>29</v>
      </c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 t="s">
        <v>30</v>
      </c>
      <c r="Q12" s="50"/>
      <c r="R12" s="50"/>
      <c r="S12" s="50"/>
      <c r="T12" s="50"/>
      <c r="U12" s="50"/>
      <c r="V12" s="50"/>
      <c r="W12" s="50"/>
      <c r="X12" s="50"/>
      <c r="Y12" s="50"/>
    </row>
    <row r="13" spans="1:35" ht="14.25" hidden="1" customHeight="1">
      <c r="A13" s="49" t="s">
        <v>31</v>
      </c>
      <c r="B13" s="50" t="s">
        <v>32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 t="s">
        <v>35</v>
      </c>
      <c r="Q13" s="50"/>
      <c r="R13" s="50"/>
      <c r="S13" s="50"/>
      <c r="T13" s="50"/>
      <c r="U13" s="50"/>
      <c r="V13" s="50"/>
      <c r="W13" s="50"/>
      <c r="X13" s="50"/>
      <c r="Y13" s="50"/>
    </row>
    <row r="14" spans="1:35" ht="14.25" hidden="1" customHeight="1">
      <c r="A14" s="49" t="s">
        <v>33</v>
      </c>
      <c r="B14" s="50" t="s">
        <v>34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 t="s">
        <v>35</v>
      </c>
      <c r="Q14" s="50"/>
      <c r="R14" s="50"/>
      <c r="S14" s="50"/>
      <c r="T14" s="50"/>
      <c r="U14" s="50"/>
      <c r="V14" s="50"/>
      <c r="W14" s="50"/>
      <c r="X14" s="50"/>
      <c r="Y14" s="50"/>
    </row>
    <row r="15" spans="1:35" ht="14.25" hidden="1" customHeight="1">
      <c r="A15" s="49"/>
      <c r="B15" s="51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3"/>
      <c r="P15" s="51"/>
      <c r="Q15" s="52"/>
      <c r="R15" s="52"/>
      <c r="S15" s="52"/>
      <c r="T15" s="52"/>
      <c r="U15" s="52"/>
      <c r="V15" s="52"/>
      <c r="W15" s="52"/>
      <c r="X15" s="52"/>
      <c r="Y15" s="53"/>
    </row>
    <row r="16" spans="1:35" ht="14.25" hidden="1" customHeight="1">
      <c r="A16" s="49"/>
      <c r="B16" s="51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3"/>
      <c r="P16" s="51"/>
      <c r="Q16" s="52"/>
      <c r="R16" s="52"/>
      <c r="S16" s="52"/>
      <c r="T16" s="52"/>
      <c r="U16" s="52"/>
      <c r="V16" s="52"/>
      <c r="W16" s="52"/>
      <c r="X16" s="52"/>
      <c r="Y16" s="53"/>
    </row>
    <row r="17" spans="1:25" ht="14.25" hidden="1" customHeight="1">
      <c r="A17" s="49"/>
      <c r="B17" s="51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3"/>
      <c r="P17" s="51"/>
      <c r="Q17" s="52"/>
      <c r="R17" s="52"/>
      <c r="S17" s="52"/>
      <c r="T17" s="52"/>
      <c r="U17" s="52"/>
      <c r="V17" s="52"/>
      <c r="W17" s="52"/>
      <c r="X17" s="52"/>
      <c r="Y17" s="53"/>
    </row>
    <row r="18" spans="1:25" ht="14.25" hidden="1" customHeight="1">
      <c r="A18" s="49"/>
      <c r="B18" s="51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3"/>
      <c r="P18" s="51"/>
      <c r="Q18" s="52"/>
      <c r="R18" s="52"/>
      <c r="S18" s="52"/>
      <c r="T18" s="52"/>
      <c r="U18" s="52"/>
      <c r="V18" s="52"/>
      <c r="W18" s="52"/>
      <c r="X18" s="52"/>
      <c r="Y18" s="53"/>
    </row>
    <row r="19" spans="1:25" ht="14.25" hidden="1" customHeight="1">
      <c r="A19" s="49"/>
      <c r="B19" s="51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3"/>
      <c r="P19" s="51"/>
      <c r="Q19" s="52"/>
      <c r="R19" s="52"/>
      <c r="S19" s="52"/>
      <c r="T19" s="52"/>
      <c r="U19" s="52"/>
      <c r="V19" s="52"/>
      <c r="W19" s="52"/>
      <c r="X19" s="52"/>
      <c r="Y19" s="53"/>
    </row>
    <row r="20" spans="1:25" ht="14.25" hidden="1" customHeight="1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</row>
    <row r="21" spans="1:25" ht="14.25" hidden="1" customHeight="1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ht="14.25" customHeight="1">
      <c r="A22" s="46" t="s">
        <v>65</v>
      </c>
      <c r="B22" s="45"/>
      <c r="C22" s="45"/>
      <c r="D22" s="45"/>
      <c r="E22" s="45"/>
      <c r="F22" s="45"/>
      <c r="G22" s="55"/>
      <c r="H22" s="56"/>
      <c r="I22" s="56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ht="14.25" customHeight="1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ht="14.25" customHeight="1">
      <c r="A24" s="37" t="s">
        <v>3</v>
      </c>
      <c r="B24" s="57"/>
      <c r="C24" s="57"/>
      <c r="D24" s="57"/>
      <c r="E24" s="57"/>
      <c r="F24" s="57"/>
      <c r="G24" s="57"/>
      <c r="H24" s="57"/>
      <c r="I24" s="57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ht="14.25" customHeight="1" thickBot="1">
      <c r="B25" s="58"/>
      <c r="C25" s="58"/>
      <c r="D25" s="58"/>
      <c r="E25" s="58"/>
      <c r="F25" s="58"/>
      <c r="G25" s="58"/>
      <c r="H25" s="58"/>
      <c r="I25" s="58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ht="14.25" customHeight="1">
      <c r="A26" s="59" t="s">
        <v>82</v>
      </c>
      <c r="B26" s="60" t="s">
        <v>83</v>
      </c>
      <c r="C26" s="60"/>
      <c r="D26" s="60"/>
      <c r="E26" s="60" t="s">
        <v>8</v>
      </c>
      <c r="F26" s="60"/>
      <c r="G26" s="60"/>
      <c r="H26" s="60" t="s">
        <v>84</v>
      </c>
      <c r="I26" s="60"/>
      <c r="J26" s="61"/>
      <c r="K26" s="60" t="s">
        <v>15</v>
      </c>
      <c r="L26" s="60"/>
      <c r="M26" s="61"/>
    </row>
    <row r="27" spans="1:25" ht="14.25" customHeight="1">
      <c r="A27" s="62"/>
      <c r="B27" s="63" t="s">
        <v>16</v>
      </c>
      <c r="C27" s="63" t="s">
        <v>17</v>
      </c>
      <c r="D27" s="63" t="s">
        <v>18</v>
      </c>
      <c r="E27" s="63" t="s">
        <v>16</v>
      </c>
      <c r="F27" s="63" t="s">
        <v>17</v>
      </c>
      <c r="G27" s="63" t="s">
        <v>18</v>
      </c>
      <c r="H27" s="63" t="s">
        <v>16</v>
      </c>
      <c r="I27" s="63" t="s">
        <v>17</v>
      </c>
      <c r="J27" s="64" t="s">
        <v>18</v>
      </c>
      <c r="K27" s="63" t="s">
        <v>16</v>
      </c>
      <c r="L27" s="63" t="s">
        <v>17</v>
      </c>
      <c r="M27" s="64" t="s">
        <v>18</v>
      </c>
    </row>
    <row r="28" spans="1:25" ht="15.75" thickBot="1">
      <c r="A28" s="65"/>
      <c r="B28" s="66"/>
      <c r="C28" s="66"/>
      <c r="D28" s="66">
        <f>C28+B28</f>
        <v>0</v>
      </c>
      <c r="E28" s="66"/>
      <c r="F28" s="66"/>
      <c r="G28" s="66">
        <f t="shared" ref="G28" si="0">F28+E28</f>
        <v>0</v>
      </c>
      <c r="H28" s="66"/>
      <c r="I28" s="66"/>
      <c r="J28" s="67">
        <f t="shared" ref="J28" si="1">I28+H28</f>
        <v>0</v>
      </c>
      <c r="K28" s="66">
        <f>H28+E28+B28</f>
        <v>0</v>
      </c>
      <c r="L28" s="66">
        <f>I28+F28+C28</f>
        <v>0</v>
      </c>
      <c r="M28" s="67">
        <f>L28+K28</f>
        <v>0</v>
      </c>
    </row>
    <row r="29" spans="1:25" ht="14.25" customHeight="1" thickBot="1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ht="14.25" customHeight="1">
      <c r="A30" s="59" t="s">
        <v>72</v>
      </c>
      <c r="B30" s="60" t="s">
        <v>9</v>
      </c>
      <c r="C30" s="60"/>
      <c r="D30" s="60"/>
      <c r="E30" s="60" t="s">
        <v>10</v>
      </c>
      <c r="F30" s="60"/>
      <c r="G30" s="60"/>
      <c r="H30" s="60" t="s">
        <v>11</v>
      </c>
      <c r="I30" s="60"/>
      <c r="J30" s="60"/>
      <c r="K30" s="60" t="s">
        <v>12</v>
      </c>
      <c r="L30" s="60"/>
      <c r="M30" s="60"/>
      <c r="N30" s="60" t="s">
        <v>13</v>
      </c>
      <c r="O30" s="60"/>
      <c r="P30" s="60"/>
      <c r="Q30" s="60" t="s">
        <v>14</v>
      </c>
      <c r="R30" s="60"/>
      <c r="S30" s="60"/>
      <c r="T30" s="60" t="s">
        <v>67</v>
      </c>
      <c r="U30" s="60"/>
      <c r="V30" s="60"/>
      <c r="W30" s="60" t="s">
        <v>15</v>
      </c>
      <c r="X30" s="60"/>
      <c r="Y30" s="61"/>
    </row>
    <row r="31" spans="1:25" ht="14.25" customHeight="1">
      <c r="A31" s="62"/>
      <c r="B31" s="63" t="s">
        <v>16</v>
      </c>
      <c r="C31" s="63" t="s">
        <v>17</v>
      </c>
      <c r="D31" s="63" t="s">
        <v>18</v>
      </c>
      <c r="E31" s="63" t="s">
        <v>16</v>
      </c>
      <c r="F31" s="63" t="s">
        <v>17</v>
      </c>
      <c r="G31" s="63" t="s">
        <v>18</v>
      </c>
      <c r="H31" s="63" t="s">
        <v>16</v>
      </c>
      <c r="I31" s="63" t="s">
        <v>17</v>
      </c>
      <c r="J31" s="63" t="s">
        <v>18</v>
      </c>
      <c r="K31" s="63" t="s">
        <v>16</v>
      </c>
      <c r="L31" s="63" t="s">
        <v>17</v>
      </c>
      <c r="M31" s="63" t="s">
        <v>18</v>
      </c>
      <c r="N31" s="63" t="s">
        <v>16</v>
      </c>
      <c r="O31" s="63" t="s">
        <v>17</v>
      </c>
      <c r="P31" s="63" t="s">
        <v>18</v>
      </c>
      <c r="Q31" s="63" t="s">
        <v>16</v>
      </c>
      <c r="R31" s="63" t="s">
        <v>17</v>
      </c>
      <c r="S31" s="63" t="s">
        <v>18</v>
      </c>
      <c r="T31" s="63" t="s">
        <v>16</v>
      </c>
      <c r="U31" s="63" t="s">
        <v>17</v>
      </c>
      <c r="V31" s="63" t="s">
        <v>18</v>
      </c>
      <c r="W31" s="63" t="s">
        <v>16</v>
      </c>
      <c r="X31" s="63" t="s">
        <v>17</v>
      </c>
      <c r="Y31" s="64" t="s">
        <v>18</v>
      </c>
    </row>
    <row r="32" spans="1:25" ht="15.75" thickBot="1">
      <c r="A32" s="65"/>
      <c r="B32" s="66"/>
      <c r="C32" s="66"/>
      <c r="D32" s="66">
        <f>C32+B32</f>
        <v>0</v>
      </c>
      <c r="E32" s="66"/>
      <c r="F32" s="66"/>
      <c r="G32" s="66">
        <f>F32+E32</f>
        <v>0</v>
      </c>
      <c r="H32" s="66"/>
      <c r="I32" s="66"/>
      <c r="J32" s="66">
        <f>I32+H32</f>
        <v>0</v>
      </c>
      <c r="K32" s="66"/>
      <c r="L32" s="66"/>
      <c r="M32" s="66">
        <f>L32+K32</f>
        <v>0</v>
      </c>
      <c r="N32" s="66"/>
      <c r="O32" s="66"/>
      <c r="P32" s="66">
        <f>O32+N32</f>
        <v>0</v>
      </c>
      <c r="Q32" s="66"/>
      <c r="R32" s="66"/>
      <c r="S32" s="66">
        <f>R32+Q32</f>
        <v>0</v>
      </c>
      <c r="T32" s="66"/>
      <c r="U32" s="66"/>
      <c r="V32" s="66">
        <f>U32+T32</f>
        <v>0</v>
      </c>
      <c r="W32" s="66">
        <f>T32+N32+K32+H32+E32+B32</f>
        <v>0</v>
      </c>
      <c r="X32" s="66">
        <f>U32+O32+L32+I32+F32+C32</f>
        <v>0</v>
      </c>
      <c r="Y32" s="67">
        <f>X32+W32</f>
        <v>0</v>
      </c>
    </row>
    <row r="33" spans="1:19" ht="14.25" customHeight="1" thickBot="1"/>
    <row r="34" spans="1:19" ht="14.25" customHeight="1">
      <c r="A34" s="68" t="s">
        <v>73</v>
      </c>
      <c r="B34" s="69" t="s">
        <v>20</v>
      </c>
      <c r="C34" s="70"/>
      <c r="D34" s="71"/>
      <c r="E34" s="72" t="s">
        <v>21</v>
      </c>
      <c r="F34" s="73"/>
      <c r="G34" s="74"/>
      <c r="H34" s="72" t="s">
        <v>22</v>
      </c>
      <c r="I34" s="73"/>
      <c r="J34" s="74"/>
      <c r="K34" s="72" t="s">
        <v>23</v>
      </c>
      <c r="L34" s="73"/>
      <c r="M34" s="74"/>
      <c r="N34" s="72" t="s">
        <v>66</v>
      </c>
      <c r="O34" s="73"/>
      <c r="P34" s="74"/>
      <c r="Q34" s="72" t="s">
        <v>15</v>
      </c>
      <c r="R34" s="73"/>
      <c r="S34" s="75"/>
    </row>
    <row r="35" spans="1:19" ht="14.25" customHeight="1">
      <c r="A35" s="76"/>
      <c r="B35" s="63" t="s">
        <v>16</v>
      </c>
      <c r="C35" s="63" t="s">
        <v>17</v>
      </c>
      <c r="D35" s="63" t="s">
        <v>18</v>
      </c>
      <c r="E35" s="63" t="s">
        <v>16</v>
      </c>
      <c r="F35" s="63" t="s">
        <v>17</v>
      </c>
      <c r="G35" s="63" t="s">
        <v>18</v>
      </c>
      <c r="H35" s="63" t="s">
        <v>16</v>
      </c>
      <c r="I35" s="63" t="s">
        <v>17</v>
      </c>
      <c r="J35" s="63" t="s">
        <v>18</v>
      </c>
      <c r="K35" s="63" t="s">
        <v>16</v>
      </c>
      <c r="L35" s="63" t="s">
        <v>17</v>
      </c>
      <c r="M35" s="63" t="s">
        <v>18</v>
      </c>
      <c r="N35" s="63" t="s">
        <v>16</v>
      </c>
      <c r="O35" s="63" t="s">
        <v>17</v>
      </c>
      <c r="P35" s="63" t="s">
        <v>18</v>
      </c>
      <c r="Q35" s="63" t="s">
        <v>16</v>
      </c>
      <c r="R35" s="63" t="s">
        <v>17</v>
      </c>
      <c r="S35" s="64" t="s">
        <v>18</v>
      </c>
    </row>
    <row r="36" spans="1:19" ht="14.25" customHeight="1" thickBot="1">
      <c r="A36" s="77"/>
      <c r="B36" s="78"/>
      <c r="C36" s="78"/>
      <c r="D36" s="78">
        <f t="shared" ref="D36" si="2">C36+B36</f>
        <v>0</v>
      </c>
      <c r="E36" s="78"/>
      <c r="F36" s="78"/>
      <c r="G36" s="78">
        <f t="shared" ref="G36" si="3">F36+E36</f>
        <v>0</v>
      </c>
      <c r="H36" s="78"/>
      <c r="I36" s="78"/>
      <c r="J36" s="78">
        <f t="shared" ref="J36" si="4">I36+H36</f>
        <v>0</v>
      </c>
      <c r="K36" s="78"/>
      <c r="L36" s="78"/>
      <c r="M36" s="78">
        <f t="shared" ref="M36" si="5">L36+K36</f>
        <v>0</v>
      </c>
      <c r="N36" s="78"/>
      <c r="O36" s="78"/>
      <c r="P36" s="78">
        <f t="shared" ref="P36" si="6">O36+N36</f>
        <v>0</v>
      </c>
      <c r="Q36" s="79">
        <f>K36+H36+E36+B36+N36</f>
        <v>0</v>
      </c>
      <c r="R36" s="79">
        <f>L36+I36+F36+C36+O36</f>
        <v>0</v>
      </c>
      <c r="S36" s="80">
        <f>M36+J36+G36+D36+P36</f>
        <v>0</v>
      </c>
    </row>
    <row r="37" spans="1:19" ht="14.25" customHeight="1" thickBot="1"/>
    <row r="38" spans="1:19" ht="33.75" customHeight="1">
      <c r="A38" s="81" t="s">
        <v>63</v>
      </c>
      <c r="B38" s="69" t="s">
        <v>78</v>
      </c>
      <c r="C38" s="70"/>
      <c r="D38" s="82"/>
      <c r="F38" s="100" t="s">
        <v>64</v>
      </c>
      <c r="G38" s="101"/>
      <c r="H38" s="101"/>
      <c r="I38" s="69" t="s">
        <v>78</v>
      </c>
      <c r="J38" s="70"/>
      <c r="K38" s="70"/>
      <c r="L38" s="70"/>
      <c r="M38" s="70"/>
      <c r="N38" s="82"/>
    </row>
    <row r="39" spans="1:19" ht="14.25" customHeight="1">
      <c r="A39" s="83" t="s">
        <v>75</v>
      </c>
      <c r="B39" s="63" t="s">
        <v>16</v>
      </c>
      <c r="C39" s="63" t="s">
        <v>17</v>
      </c>
      <c r="D39" s="64" t="s">
        <v>18</v>
      </c>
      <c r="F39" s="102"/>
      <c r="G39" s="103"/>
      <c r="H39" s="103"/>
      <c r="I39" s="106" t="s">
        <v>16</v>
      </c>
      <c r="J39" s="111"/>
      <c r="K39" s="106" t="s">
        <v>17</v>
      </c>
      <c r="L39" s="111"/>
      <c r="M39" s="106" t="s">
        <v>18</v>
      </c>
      <c r="N39" s="107"/>
    </row>
    <row r="40" spans="1:19" ht="14.25" customHeight="1">
      <c r="A40" s="38" t="s">
        <v>81</v>
      </c>
      <c r="B40" s="84"/>
      <c r="C40" s="84"/>
      <c r="D40" s="85">
        <f>C40+B40</f>
        <v>0</v>
      </c>
      <c r="F40" s="91" t="s">
        <v>63</v>
      </c>
      <c r="G40" s="92"/>
      <c r="H40" s="93"/>
      <c r="I40" s="109">
        <f>B43</f>
        <v>0</v>
      </c>
      <c r="J40" s="110"/>
      <c r="K40" s="109">
        <f>C43</f>
        <v>0</v>
      </c>
      <c r="L40" s="110"/>
      <c r="M40" s="109">
        <f>K40+I40</f>
        <v>0</v>
      </c>
      <c r="N40" s="112"/>
    </row>
    <row r="41" spans="1:19" ht="14.25" customHeight="1">
      <c r="A41" s="86" t="s">
        <v>76</v>
      </c>
      <c r="B41" s="87"/>
      <c r="C41" s="87"/>
      <c r="D41" s="85">
        <f t="shared" ref="D41:D42" si="7">C41+B41</f>
        <v>0</v>
      </c>
      <c r="F41" s="94" t="s">
        <v>74</v>
      </c>
      <c r="G41" s="95"/>
      <c r="H41" s="96"/>
      <c r="I41" s="104">
        <f>K28</f>
        <v>0</v>
      </c>
      <c r="J41" s="108"/>
      <c r="K41" s="104">
        <f>L28</f>
        <v>0</v>
      </c>
      <c r="L41" s="108"/>
      <c r="M41" s="104">
        <f>K41+I41</f>
        <v>0</v>
      </c>
      <c r="N41" s="105"/>
    </row>
    <row r="42" spans="1:19" ht="14.25" customHeight="1">
      <c r="A42" s="86" t="s">
        <v>77</v>
      </c>
      <c r="B42" s="87"/>
      <c r="C42" s="87"/>
      <c r="D42" s="85">
        <f t="shared" si="7"/>
        <v>0</v>
      </c>
      <c r="F42" s="97" t="s">
        <v>76</v>
      </c>
      <c r="G42" s="98"/>
      <c r="H42" s="99"/>
      <c r="I42" s="104">
        <f>W32</f>
        <v>0</v>
      </c>
      <c r="J42" s="108"/>
      <c r="K42" s="104">
        <f>X32</f>
        <v>0</v>
      </c>
      <c r="L42" s="108"/>
      <c r="M42" s="104">
        <f>K42+I42</f>
        <v>0</v>
      </c>
      <c r="N42" s="105"/>
    </row>
    <row r="43" spans="1:19" ht="14.25" customHeight="1" thickBot="1">
      <c r="A43" s="88" t="s">
        <v>79</v>
      </c>
      <c r="B43" s="66">
        <f>SUM(B40:B42)</f>
        <v>0</v>
      </c>
      <c r="C43" s="66">
        <f t="shared" ref="C43:D43" si="8">SUM(C40:C42)</f>
        <v>0</v>
      </c>
      <c r="D43" s="67">
        <f>SUM(D40:D42)</f>
        <v>0</v>
      </c>
      <c r="F43" s="114" t="s">
        <v>77</v>
      </c>
      <c r="G43" s="115"/>
      <c r="H43" s="116"/>
      <c r="I43" s="117">
        <f>Q36</f>
        <v>0</v>
      </c>
      <c r="J43" s="118"/>
      <c r="K43" s="117">
        <f>R36</f>
        <v>0</v>
      </c>
      <c r="L43" s="118"/>
      <c r="M43" s="117">
        <f>K43+I43</f>
        <v>0</v>
      </c>
      <c r="N43" s="119"/>
    </row>
    <row r="44" spans="1:19" ht="14.25" customHeight="1" thickBot="1">
      <c r="A44" s="113"/>
      <c r="B44" s="113"/>
      <c r="C44" s="113"/>
      <c r="D44" s="113"/>
      <c r="F44" s="120" t="s">
        <v>15</v>
      </c>
      <c r="G44" s="121"/>
      <c r="H44" s="121"/>
      <c r="I44" s="121">
        <f>SUM(I40:J43)</f>
        <v>0</v>
      </c>
      <c r="J44" s="121"/>
      <c r="K44" s="121">
        <f t="shared" ref="K44:N44" si="9">SUM(K40:L43)</f>
        <v>0</v>
      </c>
      <c r="L44" s="121"/>
      <c r="M44" s="121">
        <f t="shared" ref="M44:N44" si="10">SUM(M40:N43)</f>
        <v>0</v>
      </c>
      <c r="N44" s="122"/>
    </row>
    <row r="46" spans="1:19" ht="23.25" customHeight="1">
      <c r="A46" s="43" t="s">
        <v>24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</row>
    <row r="48" spans="1:19" ht="14.25" customHeight="1">
      <c r="K48" s="43" t="s">
        <v>25</v>
      </c>
      <c r="L48" s="45"/>
      <c r="M48" s="45"/>
      <c r="N48" s="45"/>
      <c r="O48" s="45"/>
      <c r="P48" s="45"/>
      <c r="Q48" s="45"/>
      <c r="R48" s="45"/>
      <c r="S48" s="45"/>
    </row>
    <row r="49" spans="1:25" ht="14.25" customHeight="1">
      <c r="A49" s="89"/>
      <c r="B49" s="89"/>
      <c r="C49" s="89"/>
      <c r="D49" s="89"/>
      <c r="E49" s="45"/>
      <c r="F49" s="45"/>
      <c r="G49" s="45"/>
      <c r="H49" s="45"/>
      <c r="I49" s="45"/>
      <c r="J49" s="45"/>
    </row>
    <row r="50" spans="1:25" ht="14.25" customHeight="1">
      <c r="A50" s="39" t="s">
        <v>71</v>
      </c>
      <c r="B50" s="39"/>
      <c r="C50" s="39"/>
      <c r="D50" s="39"/>
    </row>
    <row r="51" spans="1:25" ht="14.25" customHeight="1">
      <c r="K51" s="90"/>
      <c r="L51" s="90"/>
      <c r="M51" s="90"/>
      <c r="N51" s="90"/>
      <c r="O51" s="90"/>
      <c r="P51" s="90"/>
      <c r="Q51" s="90"/>
      <c r="R51" s="90"/>
      <c r="S51" s="90"/>
    </row>
    <row r="52" spans="1:25" ht="14.25" customHeight="1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0" t="s">
        <v>71</v>
      </c>
      <c r="L52" s="40"/>
      <c r="M52" s="40"/>
      <c r="N52" s="40"/>
      <c r="O52" s="40"/>
      <c r="P52" s="40"/>
      <c r="Q52" s="40"/>
      <c r="R52" s="40"/>
      <c r="S52" s="40"/>
    </row>
    <row r="53" spans="1:25" ht="14.25" customHeight="1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</row>
    <row r="55" spans="1:25" ht="15">
      <c r="A55" s="41" t="s">
        <v>85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</row>
    <row r="56" spans="1:25" ht="14.25" customHeight="1">
      <c r="A56" s="37" t="s">
        <v>87</v>
      </c>
    </row>
    <row r="57" spans="1:25" ht="14.25" customHeight="1">
      <c r="A57" s="37" t="s">
        <v>86</v>
      </c>
    </row>
    <row r="58" spans="1:25" ht="14.25" customHeight="1">
      <c r="A58" s="37" t="s">
        <v>68</v>
      </c>
    </row>
  </sheetData>
  <mergeCells count="74">
    <mergeCell ref="M44:N44"/>
    <mergeCell ref="A4:Y4"/>
    <mergeCell ref="I38:N38"/>
    <mergeCell ref="I39:J39"/>
    <mergeCell ref="K39:L39"/>
    <mergeCell ref="M39:N39"/>
    <mergeCell ref="I40:J40"/>
    <mergeCell ref="I41:J41"/>
    <mergeCell ref="I42:J42"/>
    <mergeCell ref="I43:J43"/>
    <mergeCell ref="K40:L40"/>
    <mergeCell ref="K41:L41"/>
    <mergeCell ref="K42:L42"/>
    <mergeCell ref="K43:L43"/>
    <mergeCell ref="M40:N40"/>
    <mergeCell ref="M41:N41"/>
    <mergeCell ref="M42:N42"/>
    <mergeCell ref="M43:N43"/>
    <mergeCell ref="W30:Y30"/>
    <mergeCell ref="A34:A36"/>
    <mergeCell ref="A30:A32"/>
    <mergeCell ref="A26:A28"/>
    <mergeCell ref="K26:M26"/>
    <mergeCell ref="A50:D50"/>
    <mergeCell ref="B24:I24"/>
    <mergeCell ref="E26:G26"/>
    <mergeCell ref="H26:J26"/>
    <mergeCell ref="A55:Y55"/>
    <mergeCell ref="K52:S52"/>
    <mergeCell ref="F44:H44"/>
    <mergeCell ref="F40:H40"/>
    <mergeCell ref="F41:H41"/>
    <mergeCell ref="F42:H42"/>
    <mergeCell ref="F43:H43"/>
    <mergeCell ref="I44:J44"/>
    <mergeCell ref="K44:L44"/>
    <mergeCell ref="Q30:S30"/>
    <mergeCell ref="N34:P34"/>
    <mergeCell ref="Q34:S34"/>
    <mergeCell ref="T30:V30"/>
    <mergeCell ref="B34:D34"/>
    <mergeCell ref="E34:G34"/>
    <mergeCell ref="H34:J34"/>
    <mergeCell ref="K34:M34"/>
    <mergeCell ref="B38:D38"/>
    <mergeCell ref="B19:O19"/>
    <mergeCell ref="P19:Y19"/>
    <mergeCell ref="G22:I22"/>
    <mergeCell ref="B26:D26"/>
    <mergeCell ref="B30:D30"/>
    <mergeCell ref="E30:G30"/>
    <mergeCell ref="H30:J30"/>
    <mergeCell ref="K30:M30"/>
    <mergeCell ref="N30:P30"/>
    <mergeCell ref="B16:O16"/>
    <mergeCell ref="P16:Y16"/>
    <mergeCell ref="B17:O17"/>
    <mergeCell ref="P17:Y17"/>
    <mergeCell ref="B18:O18"/>
    <mergeCell ref="P18:Y18"/>
    <mergeCell ref="B13:O13"/>
    <mergeCell ref="P13:Y13"/>
    <mergeCell ref="B14:O14"/>
    <mergeCell ref="P14:Y14"/>
    <mergeCell ref="B15:O15"/>
    <mergeCell ref="P15:Y15"/>
    <mergeCell ref="A1:Y1"/>
    <mergeCell ref="A5:Y5"/>
    <mergeCell ref="B11:O11"/>
    <mergeCell ref="P11:Y11"/>
    <mergeCell ref="B12:O12"/>
    <mergeCell ref="P12:Y12"/>
    <mergeCell ref="A3:Y3"/>
    <mergeCell ref="A2:Y2"/>
  </mergeCells>
  <pageMargins left="0.31" right="0.19" top="0.34" bottom="0.28000000000000003" header="0.3" footer="0.3"/>
  <pageSetup paperSize="1001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May 30, 2012</vt:lpstr>
      <vt:lpstr>June 1, 2012</vt:lpstr>
      <vt:lpstr>June 13, 2012 (2)</vt:lpstr>
    </vt:vector>
  </TitlesOfParts>
  <Company>Department of Education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Dept of Education</dc:creator>
  <cp:lastModifiedBy>BERTO</cp:lastModifiedBy>
  <cp:lastPrinted>2012-06-15T21:22:31Z</cp:lastPrinted>
  <dcterms:created xsi:type="dcterms:W3CDTF">2012-05-29T21:55:25Z</dcterms:created>
  <dcterms:modified xsi:type="dcterms:W3CDTF">2012-06-15T22:05:44Z</dcterms:modified>
</cp:coreProperties>
</file>